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697" activeTab="0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'Part-I'!$A$1:$V$27</definedName>
    <definedName name="_xlnm.Print_Area" localSheetId="1">'Part-II'!$A$1:$Q$37</definedName>
    <definedName name="_xlnm.Print_Area" localSheetId="2">'Part-III'!$A$1:$BJ$30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Sept,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Sept, 08</t>
        </r>
      </text>
    </comment>
    <comment ref="L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Sept' 08</t>
        </r>
      </text>
    </comment>
  </commentList>
</comments>
</file>

<file path=xl/sharedStrings.xml><?xml version="1.0" encoding="utf-8"?>
<sst xmlns="http://schemas.openxmlformats.org/spreadsheetml/2006/main" count="378" uniqueCount="126">
  <si>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</si>
  <si>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</si>
  <si>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</si>
  <si>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</si>
  <si>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</si>
  <si>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</si>
  <si>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</si>
  <si>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</si>
  <si>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</si>
  <si>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</si>
  <si>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</si>
  <si>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</si>
  <si>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</si>
  <si>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</si>
  <si>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</si>
  <si>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</si>
  <si>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</si>
  <si>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</si>
  <si>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</si>
  <si>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</si>
  <si>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</si>
  <si>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</si>
  <si>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</si>
  <si>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</si>
  <si>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</si>
  <si>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</si>
  <si>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</si>
  <si>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</si>
  <si>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</si>
  <si>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</si>
  <si>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</si>
  <si>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</si>
  <si>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</si>
  <si>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</si>
  <si>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</si>
  <si>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</si>
  <si>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</si>
  <si>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</si>
  <si>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</si>
  <si>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</si>
  <si>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</si>
  <si>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</si>
  <si>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</si>
  <si>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</si>
  <si>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</si>
  <si>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</si>
  <si>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</si>
  <si>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</si>
  <si>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</si>
  <si>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</si>
  <si>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</si>
  <si>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</si>
  <si>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</si>
  <si>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</si>
  <si>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</si>
  <si>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</si>
  <si>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</si>
  <si>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</si>
  <si>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</si>
  <si>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</si>
  <si>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</si>
  <si>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</si>
  <si>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>National Rural Employment Gurantee Act (NREGA)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</si>
  <si>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</si>
  <si>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</si>
  <si>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</si>
  <si>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</si>
  <si>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</si>
  <si>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</si>
  <si>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</si>
  <si>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</si>
  <si>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</si>
  <si>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</si>
  <si>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</si>
  <si>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</si>
  <si>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</si>
  <si>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</si>
  <si>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</si>
  <si>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</si>
  <si>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</si>
  <si>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</si>
  <si>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</si>
  <si>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</si>
  <si>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</si>
  <si>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</si>
  <si>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</si>
  <si>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</si>
  <si>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</si>
  <si>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</si>
  <si>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</si>
  <si>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</si>
  <si>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</si>
  <si>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</si>
  <si>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</si>
  <si>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</si>
  <si>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</si>
  <si>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</si>
  <si>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</si>
  <si>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</si>
  <si>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</si>
  <si>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</si>
  <si>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</si>
  <si>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</si>
  <si>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</si>
  <si>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</si>
  <si>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</si>
  <si>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</si>
  <si>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</si>
  <si>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</si>
  <si>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</si>
  <si>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</si>
  <si>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</si>
  <si>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</si>
  <si>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</si>
  <si>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Difference</t>
  </si>
  <si>
    <t>Job Card as on 15-06-08</t>
  </si>
  <si>
    <t>Application Register</t>
  </si>
  <si>
    <t>2</t>
  </si>
  <si>
    <t>0</t>
  </si>
  <si>
    <t>District Cell</t>
  </si>
  <si>
    <t>Employment Generation Report for the month of September' 2008</t>
  </si>
  <si>
    <t>Financial Performance Under NREGA During the year 2008-09 Up to the Month of September' 08</t>
  </si>
  <si>
    <t>Physical Performance Under NREGA During the year 2008-09 Up to the Month of September' 08</t>
  </si>
  <si>
    <t>Transparency Report Under NREGA During the year 2008-09 Up to the Month of September' 08</t>
  </si>
  <si>
    <t>FORMAT FOR MONTHLY PROGRESS REPORT - V-A (Capacity Building - Personnel Report for the month of September' 2008)</t>
  </si>
  <si>
    <t>FORMAT FOR MONTHLY PROGRESS REPORT - V-B (Capacity Building - Training Report for the month of September' 2008)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</si>
</sst>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</numFmts>
  <fonts count="111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0"/>
      <color indexed="8"/>
      <name val="CG Omeg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b/>
      <i/>
      <u val="single"/>
      <sz val="9"/>
      <name val="CG Omega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6"/>
      <name val="Blippo Blk BT"/>
      <family val="5"/>
    </font>
    <font>
      <b/>
      <sz val="12"/>
      <name val="Tahoma"/>
      <family val="2"/>
    </font>
    <font>
      <sz val="12"/>
      <name val="Tahoma"/>
      <family val="2"/>
    </font>
    <font>
      <b/>
      <sz val="12"/>
      <name val="Trebuchet MS"/>
      <family val="2"/>
    </font>
    <font>
      <sz val="12"/>
      <name val="Book Antiqua"/>
      <family val="1"/>
    </font>
    <font>
      <sz val="11"/>
      <name val="Calibri"/>
      <family val="2"/>
    </font>
    <font>
      <b/>
      <sz val="12"/>
      <color indexed="60"/>
      <name val="Trebuchet MS"/>
      <family val="2"/>
    </font>
    <font>
      <sz val="12"/>
      <color indexed="60"/>
      <name val="Trebuchet MS"/>
      <family val="2"/>
    </font>
    <font>
      <sz val="12"/>
      <color indexed="60"/>
      <name val="Book Antiqua"/>
      <family val="1"/>
    </font>
    <font>
      <b/>
      <sz val="11"/>
      <color indexed="60"/>
      <name val="Trebuchet MS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b/>
      <sz val="12"/>
      <color indexed="60"/>
      <name val="Book Antiqua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sz val="11"/>
      <color indexed="12"/>
      <name val="Arial Narrow"/>
      <family val="2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1"/>
      <color indexed="12"/>
      <name val="Trebuchet MS"/>
      <family val="2"/>
    </font>
    <font>
      <sz val="11"/>
      <color indexed="12"/>
      <name val="Calibri"/>
      <family val="2"/>
    </font>
    <font>
      <sz val="10"/>
      <color indexed="12"/>
      <name val="Trebuchet MS"/>
      <family val="2"/>
    </font>
    <font>
      <sz val="10"/>
      <color indexed="12"/>
      <name val="Book Antiqua"/>
      <family val="1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darkUp">
        <bgColor indexed="41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9" borderId="0" applyNumberFormat="0" applyBorder="0" applyAlignment="0" applyProtection="0"/>
    <xf numFmtId="0" fontId="96" fillId="3" borderId="0" applyNumberFormat="0" applyBorder="0" applyAlignment="0" applyProtection="0"/>
    <xf numFmtId="0" fontId="97" fillId="20" borderId="1" applyNumberFormat="0" applyAlignment="0" applyProtection="0"/>
    <xf numFmtId="0" fontId="9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0" fillId="4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7" borderId="1" applyNumberFormat="0" applyAlignment="0" applyProtection="0"/>
    <xf numFmtId="0" fontId="105" fillId="0" borderId="6" applyNumberFormat="0" applyFill="0" applyAlignment="0" applyProtection="0"/>
    <xf numFmtId="0" fontId="78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106" fillId="20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176" fontId="14" fillId="0" borderId="0" xfId="57" applyNumberFormat="1" applyFont="1" applyAlignment="1">
      <alignment horizontal="center"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176" fontId="18" fillId="0" borderId="0" xfId="57" applyNumberFormat="1" applyFont="1">
      <alignment/>
      <protection/>
    </xf>
    <xf numFmtId="0" fontId="19" fillId="0" borderId="0" xfId="57" applyFont="1" applyAlignment="1">
      <alignment horizontal="right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17" fillId="0" borderId="10" xfId="57" applyFont="1" applyBorder="1">
      <alignment/>
      <protection/>
    </xf>
    <xf numFmtId="0" fontId="16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 wrapText="1"/>
      <protection/>
    </xf>
    <xf numFmtId="0" fontId="16" fillId="7" borderId="10" xfId="57" applyFont="1" applyFill="1" applyBorder="1" applyAlignment="1">
      <alignment horizontal="right" wrapText="1"/>
      <protection/>
    </xf>
    <xf numFmtId="2" fontId="16" fillId="7" borderId="10" xfId="57" applyNumberFormat="1" applyFont="1" applyFill="1" applyBorder="1" applyAlignment="1">
      <alignment horizontal="right" wrapText="1"/>
      <protection/>
    </xf>
    <xf numFmtId="176" fontId="16" fillId="7" borderId="10" xfId="57" applyNumberFormat="1" applyFont="1" applyFill="1" applyBorder="1" applyAlignment="1">
      <alignment horizontal="right" wrapText="1"/>
      <protection/>
    </xf>
    <xf numFmtId="176" fontId="25" fillId="7" borderId="10" xfId="57" applyNumberFormat="1" applyFont="1" applyFill="1" applyBorder="1" applyAlignment="1">
      <alignment horizontal="right" wrapText="1"/>
      <protection/>
    </xf>
    <xf numFmtId="177" fontId="16" fillId="7" borderId="10" xfId="57" applyNumberFormat="1" applyFont="1" applyFill="1" applyBorder="1" applyAlignment="1">
      <alignment horizontal="right" wrapText="1"/>
      <protection/>
    </xf>
    <xf numFmtId="0" fontId="18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2" fontId="17" fillId="0" borderId="10" xfId="57" applyNumberFormat="1" applyFont="1" applyBorder="1">
      <alignment/>
      <protection/>
    </xf>
    <xf numFmtId="0" fontId="17" fillId="0" borderId="10" xfId="57" applyFont="1" applyBorder="1" applyAlignment="1">
      <alignment horizontal="center"/>
      <protection/>
    </xf>
    <xf numFmtId="0" fontId="17" fillId="0" borderId="10" xfId="57" applyFont="1" applyBorder="1" applyAlignment="1">
      <alignment horizontal="right" wrapText="1"/>
      <protection/>
    </xf>
    <xf numFmtId="176" fontId="17" fillId="0" borderId="10" xfId="57" applyNumberFormat="1" applyFont="1" applyBorder="1" applyAlignment="1">
      <alignment horizontal="right" wrapText="1"/>
      <protection/>
    </xf>
    <xf numFmtId="0" fontId="25" fillId="0" borderId="10" xfId="57" applyFont="1" applyBorder="1">
      <alignment/>
      <protection/>
    </xf>
    <xf numFmtId="0" fontId="16" fillId="22" borderId="10" xfId="57" applyFont="1" applyFill="1" applyBorder="1" applyAlignment="1">
      <alignment horizontal="center" wrapText="1"/>
      <protection/>
    </xf>
    <xf numFmtId="0" fontId="25" fillId="22" borderId="10" xfId="57" applyFont="1" applyFill="1" applyBorder="1" applyAlignment="1">
      <alignment horizontal="right" wrapText="1"/>
      <protection/>
    </xf>
    <xf numFmtId="2" fontId="25" fillId="22" borderId="10" xfId="57" applyNumberFormat="1" applyFont="1" applyFill="1" applyBorder="1" applyAlignment="1">
      <alignment horizontal="right" wrapText="1"/>
      <protection/>
    </xf>
    <xf numFmtId="176" fontId="20" fillId="22" borderId="10" xfId="57" applyNumberFormat="1" applyFont="1" applyFill="1" applyBorder="1" applyAlignment="1">
      <alignment horizontal="right" wrapText="1"/>
      <protection/>
    </xf>
    <xf numFmtId="0" fontId="25" fillId="0" borderId="0" xfId="57" applyFont="1">
      <alignment/>
      <protection/>
    </xf>
    <xf numFmtId="0" fontId="17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/>
      <protection/>
    </xf>
    <xf numFmtId="2" fontId="16" fillId="7" borderId="10" xfId="57" applyNumberFormat="1" applyFont="1" applyFill="1" applyBorder="1">
      <alignment/>
      <protection/>
    </xf>
    <xf numFmtId="176" fontId="16" fillId="7" borderId="10" xfId="57" applyNumberFormat="1" applyFont="1" applyFill="1" applyBorder="1">
      <alignment/>
      <protection/>
    </xf>
    <xf numFmtId="0" fontId="17" fillId="0" borderId="0" xfId="57" applyFont="1" applyAlignment="1">
      <alignment horizontal="center"/>
      <protection/>
    </xf>
    <xf numFmtId="176" fontId="16" fillId="0" borderId="0" xfId="57" applyNumberFormat="1" applyFont="1">
      <alignment/>
      <protection/>
    </xf>
    <xf numFmtId="176" fontId="17" fillId="0" borderId="0" xfId="57" applyNumberFormat="1" applyFont="1">
      <alignment/>
      <protection/>
    </xf>
    <xf numFmtId="0" fontId="10" fillId="0" borderId="0" xfId="57" applyFont="1" applyAlignment="1">
      <alignment horizontal="center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/>
      <protection/>
    </xf>
    <xf numFmtId="0" fontId="8" fillId="0" borderId="0" xfId="58" applyFont="1">
      <alignment/>
      <protection/>
    </xf>
    <xf numFmtId="0" fontId="10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30" fillId="0" borderId="0" xfId="58" applyFont="1">
      <alignment/>
      <protection/>
    </xf>
    <xf numFmtId="0" fontId="31" fillId="0" borderId="0" xfId="58" applyFont="1" applyAlignment="1">
      <alignment horizontal="center"/>
      <protection/>
    </xf>
    <xf numFmtId="0" fontId="24" fillId="0" borderId="0" xfId="58" applyFont="1" applyFill="1" applyAlignment="1">
      <alignment horizontal="center" vertical="center" wrapText="1"/>
      <protection/>
    </xf>
    <xf numFmtId="0" fontId="36" fillId="0" borderId="0" xfId="58" applyFont="1" applyFill="1" applyAlignment="1">
      <alignment horizontal="center"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7" fillId="0" borderId="11" xfId="58" applyFont="1" applyFill="1" applyBorder="1" applyAlignment="1">
      <alignment horizontal="center" vertical="center" wrapText="1"/>
      <protection/>
    </xf>
    <xf numFmtId="0" fontId="38" fillId="0" borderId="10" xfId="58" applyFont="1" applyFill="1" applyBorder="1" applyAlignment="1">
      <alignment horizontal="center"/>
      <protection/>
    </xf>
    <xf numFmtId="0" fontId="38" fillId="0" borderId="0" xfId="58" applyFont="1">
      <alignment/>
      <protection/>
    </xf>
    <xf numFmtId="0" fontId="39" fillId="0" borderId="0" xfId="58" applyFont="1" applyFill="1" applyAlignment="1">
      <alignment horizontal="center"/>
      <protection/>
    </xf>
    <xf numFmtId="0" fontId="41" fillId="0" borderId="10" xfId="58" applyFont="1" applyFill="1" applyBorder="1">
      <alignment/>
      <protection/>
    </xf>
    <xf numFmtId="0" fontId="41" fillId="0" borderId="12" xfId="58" applyFont="1" applyFill="1" applyBorder="1" applyAlignment="1">
      <alignment horizontal="center" wrapText="1"/>
      <protection/>
    </xf>
    <xf numFmtId="0" fontId="41" fillId="0" borderId="10" xfId="58" applyFont="1" applyBorder="1">
      <alignment/>
      <protection/>
    </xf>
    <xf numFmtId="179" fontId="41" fillId="0" borderId="10" xfId="58" applyNumberFormat="1" applyFont="1" applyBorder="1">
      <alignment/>
      <protection/>
    </xf>
    <xf numFmtId="1" fontId="41" fillId="0" borderId="10" xfId="58" applyNumberFormat="1" applyFont="1" applyBorder="1">
      <alignment/>
      <protection/>
    </xf>
    <xf numFmtId="178" fontId="40" fillId="0" borderId="0" xfId="58" applyNumberFormat="1" applyFont="1">
      <alignment/>
      <protection/>
    </xf>
    <xf numFmtId="0" fontId="42" fillId="0" borderId="0" xfId="58" applyFont="1">
      <alignment/>
      <protection/>
    </xf>
    <xf numFmtId="0" fontId="10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 wrapText="1"/>
      <protection/>
    </xf>
    <xf numFmtId="1" fontId="10" fillId="0" borderId="0" xfId="58" applyNumberFormat="1" applyFont="1">
      <alignment/>
      <protection/>
    </xf>
    <xf numFmtId="0" fontId="10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0" fontId="43" fillId="0" borderId="0" xfId="58" applyFont="1" applyBorder="1">
      <alignment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176" fontId="45" fillId="0" borderId="10" xfId="57" applyNumberFormat="1" applyFont="1" applyBorder="1" applyAlignment="1">
      <alignment horizontal="right" wrapText="1"/>
      <protection/>
    </xf>
    <xf numFmtId="0" fontId="6" fillId="0" borderId="0" xfId="59">
      <alignment/>
      <protection/>
    </xf>
    <xf numFmtId="0" fontId="51" fillId="0" borderId="0" xfId="59" applyFont="1">
      <alignment/>
      <protection/>
    </xf>
    <xf numFmtId="0" fontId="52" fillId="0" borderId="0" xfId="59" applyFont="1" applyAlignment="1">
      <alignment vertical="center"/>
      <protection/>
    </xf>
    <xf numFmtId="0" fontId="52" fillId="0" borderId="0" xfId="59" applyFont="1" applyAlignment="1">
      <alignment horizontal="right" vertical="center"/>
      <protection/>
    </xf>
    <xf numFmtId="0" fontId="52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53" fillId="0" borderId="0" xfId="59" applyFont="1">
      <alignment/>
      <protection/>
    </xf>
    <xf numFmtId="0" fontId="43" fillId="0" borderId="0" xfId="59" applyFont="1" applyAlignment="1">
      <alignment horizontal="left" vertical="center"/>
      <protection/>
    </xf>
    <xf numFmtId="0" fontId="43" fillId="0" borderId="0" xfId="59" applyFont="1" applyAlignment="1">
      <alignment vertical="center"/>
      <protection/>
    </xf>
    <xf numFmtId="0" fontId="54" fillId="0" borderId="10" xfId="59" applyFont="1" applyBorder="1" applyAlignment="1">
      <alignment horizontal="center" vertical="center"/>
      <protection/>
    </xf>
    <xf numFmtId="0" fontId="54" fillId="0" borderId="10" xfId="59" applyFont="1" applyBorder="1" applyAlignment="1">
      <alignment vertical="center"/>
      <protection/>
    </xf>
    <xf numFmtId="0" fontId="33" fillId="0" borderId="0" xfId="59" applyFont="1" applyAlignment="1">
      <alignment vertical="center"/>
      <protection/>
    </xf>
    <xf numFmtId="0" fontId="49" fillId="0" borderId="0" xfId="59" applyFont="1" applyAlignment="1">
      <alignment horizontal="right" vertical="center"/>
      <protection/>
    </xf>
    <xf numFmtId="0" fontId="53" fillId="0" borderId="0" xfId="59" applyFont="1" applyAlignment="1">
      <alignment wrapText="1"/>
      <protection/>
    </xf>
    <xf numFmtId="0" fontId="33" fillId="0" borderId="0" xfId="59" applyFont="1" applyAlignment="1">
      <alignment horizontal="center" vertical="center" wrapText="1"/>
      <protection/>
    </xf>
    <xf numFmtId="0" fontId="41" fillId="0" borderId="0" xfId="59" applyFont="1" applyAlignment="1">
      <alignment vertical="center" wrapText="1"/>
      <protection/>
    </xf>
    <xf numFmtId="0" fontId="51" fillId="0" borderId="0" xfId="59" applyFont="1" applyAlignment="1">
      <alignment wrapText="1"/>
      <protection/>
    </xf>
    <xf numFmtId="0" fontId="6" fillId="0" borderId="0" xfId="59" applyAlignment="1">
      <alignment wrapText="1"/>
      <protection/>
    </xf>
    <xf numFmtId="0" fontId="43" fillId="0" borderId="0" xfId="59" applyFont="1" applyAlignment="1">
      <alignment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3" fillId="0" borderId="0" xfId="59" applyFont="1" applyAlignment="1">
      <alignment vertical="center" wrapText="1"/>
      <protection/>
    </xf>
    <xf numFmtId="0" fontId="53" fillId="0" borderId="0" xfId="59" applyFont="1" applyAlignment="1">
      <alignment horizontal="center" wrapText="1"/>
      <protection/>
    </xf>
    <xf numFmtId="0" fontId="41" fillId="0" borderId="0" xfId="59" applyFont="1" applyAlignment="1">
      <alignment horizontal="right" vertical="center"/>
      <protection/>
    </xf>
    <xf numFmtId="0" fontId="54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right" vertical="center" wrapText="1"/>
      <protection/>
    </xf>
    <xf numFmtId="0" fontId="33" fillId="24" borderId="10" xfId="59" applyFont="1" applyFill="1" applyBorder="1" applyAlignment="1">
      <alignment horizontal="right" vertical="center" wrapText="1"/>
      <protection/>
    </xf>
    <xf numFmtId="0" fontId="33" fillId="4" borderId="10" xfId="59" applyFont="1" applyFill="1" applyBorder="1" applyAlignment="1">
      <alignment horizontal="right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6" fillId="0" borderId="0" xfId="59" applyFont="1">
      <alignment/>
      <protection/>
    </xf>
    <xf numFmtId="0" fontId="58" fillId="4" borderId="10" xfId="59" applyFont="1" applyFill="1" applyBorder="1" applyAlignment="1">
      <alignment horizontal="center" vertical="center" wrapText="1"/>
      <protection/>
    </xf>
    <xf numFmtId="0" fontId="58" fillId="25" borderId="10" xfId="59" applyFont="1" applyFill="1" applyBorder="1" applyAlignment="1">
      <alignment horizontal="center" vertical="center" wrapText="1"/>
      <protection/>
    </xf>
    <xf numFmtId="0" fontId="58" fillId="24" borderId="10" xfId="59" applyFont="1" applyFill="1" applyBorder="1" applyAlignment="1">
      <alignment horizontal="center" vertical="center" wrapText="1"/>
      <protection/>
    </xf>
    <xf numFmtId="0" fontId="59" fillId="0" borderId="10" xfId="59" applyFont="1" applyBorder="1" applyAlignment="1">
      <alignment horizontal="center" vertical="center"/>
      <protection/>
    </xf>
    <xf numFmtId="0" fontId="59" fillId="0" borderId="10" xfId="59" applyFont="1" applyBorder="1" applyAlignment="1">
      <alignment horizontal="center" vertical="center" wrapText="1"/>
      <protection/>
    </xf>
    <xf numFmtId="0" fontId="59" fillId="0" borderId="0" xfId="59" applyFont="1">
      <alignment/>
      <protection/>
    </xf>
    <xf numFmtId="0" fontId="57" fillId="0" borderId="0" xfId="59" applyFont="1">
      <alignment/>
      <protection/>
    </xf>
    <xf numFmtId="0" fontId="60" fillId="0" borderId="0" xfId="59" applyFont="1">
      <alignment/>
      <protection/>
    </xf>
    <xf numFmtId="0" fontId="58" fillId="7" borderId="10" xfId="59" applyFont="1" applyFill="1" applyBorder="1" applyAlignment="1">
      <alignment horizontal="center" vertical="center" wrapText="1"/>
      <protection/>
    </xf>
    <xf numFmtId="0" fontId="59" fillId="7" borderId="10" xfId="59" applyFont="1" applyFill="1" applyBorder="1" applyAlignment="1">
      <alignment horizontal="center" vertical="center"/>
      <protection/>
    </xf>
    <xf numFmtId="0" fontId="33" fillId="7" borderId="10" xfId="59" applyFont="1" applyFill="1" applyBorder="1" applyAlignment="1">
      <alignment horizontal="right" vertical="center"/>
      <protection/>
    </xf>
    <xf numFmtId="0" fontId="59" fillId="24" borderId="10" xfId="59" applyFont="1" applyFill="1" applyBorder="1" applyAlignment="1">
      <alignment horizontal="center" vertical="center"/>
      <protection/>
    </xf>
    <xf numFmtId="0" fontId="53" fillId="0" borderId="13" xfId="59" applyFont="1" applyBorder="1" applyAlignment="1">
      <alignment vertical="center" wrapText="1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19" fillId="26" borderId="10" xfId="57" applyFont="1" applyFill="1" applyBorder="1" applyAlignment="1">
      <alignment horizontal="center" vertical="center" wrapText="1"/>
      <protection/>
    </xf>
    <xf numFmtId="0" fontId="61" fillId="26" borderId="10" xfId="57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64" fillId="0" borderId="0" xfId="57" applyFont="1" applyAlignment="1">
      <alignment horizontal="center"/>
      <protection/>
    </xf>
    <xf numFmtId="0" fontId="33" fillId="0" borderId="10" xfId="57" applyFont="1" applyFill="1" applyBorder="1" applyAlignment="1">
      <alignment horizontal="center" vertical="center" wrapText="1"/>
      <protection/>
    </xf>
    <xf numFmtId="0" fontId="65" fillId="0" borderId="10" xfId="57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 wrapText="1"/>
      <protection/>
    </xf>
    <xf numFmtId="1" fontId="66" fillId="0" borderId="10" xfId="0" applyNumberFormat="1" applyFont="1" applyBorder="1" applyAlignment="1">
      <alignment/>
    </xf>
    <xf numFmtId="176" fontId="25" fillId="0" borderId="0" xfId="57" applyNumberFormat="1" applyFont="1">
      <alignment/>
      <protection/>
    </xf>
    <xf numFmtId="10" fontId="17" fillId="0" borderId="0" xfId="63" applyNumberFormat="1" applyFont="1" applyAlignment="1">
      <alignment/>
    </xf>
    <xf numFmtId="0" fontId="17" fillId="26" borderId="10" xfId="57" applyFont="1" applyFill="1" applyBorder="1" applyAlignment="1">
      <alignment horizontal="right" wrapText="1"/>
      <protection/>
    </xf>
    <xf numFmtId="2" fontId="17" fillId="26" borderId="10" xfId="57" applyNumberFormat="1" applyFont="1" applyFill="1" applyBorder="1" applyAlignment="1">
      <alignment horizontal="right" wrapText="1"/>
      <protection/>
    </xf>
    <xf numFmtId="0" fontId="71" fillId="0" borderId="10" xfId="58" applyFont="1" applyBorder="1" applyAlignment="1">
      <alignment horizontal="center" vertical="center"/>
      <protection/>
    </xf>
    <xf numFmtId="0" fontId="71" fillId="0" borderId="12" xfId="58" applyFont="1" applyBorder="1" applyAlignment="1">
      <alignment horizontal="left" vertical="center"/>
      <protection/>
    </xf>
    <xf numFmtId="0" fontId="43" fillId="0" borderId="10" xfId="58" applyFont="1" applyBorder="1">
      <alignment/>
      <protection/>
    </xf>
    <xf numFmtId="1" fontId="43" fillId="0" borderId="10" xfId="58" applyNumberFormat="1" applyFont="1" applyBorder="1">
      <alignment/>
      <protection/>
    </xf>
    <xf numFmtId="1" fontId="71" fillId="0" borderId="10" xfId="58" applyNumberFormat="1" applyFont="1" applyBorder="1">
      <alignment/>
      <protection/>
    </xf>
    <xf numFmtId="178" fontId="71" fillId="0" borderId="10" xfId="58" applyNumberFormat="1" applyFont="1" applyBorder="1">
      <alignment/>
      <protection/>
    </xf>
    <xf numFmtId="178" fontId="72" fillId="0" borderId="0" xfId="58" applyNumberFormat="1" applyFont="1">
      <alignment/>
      <protection/>
    </xf>
    <xf numFmtId="0" fontId="72" fillId="0" borderId="0" xfId="58" applyFont="1">
      <alignment/>
      <protection/>
    </xf>
    <xf numFmtId="0" fontId="71" fillId="0" borderId="10" xfId="58" applyFont="1" applyFill="1" applyBorder="1" applyAlignment="1">
      <alignment horizontal="center" vertical="center"/>
      <protection/>
    </xf>
    <xf numFmtId="0" fontId="71" fillId="0" borderId="12" xfId="58" applyFont="1" applyFill="1" applyBorder="1" applyAlignment="1">
      <alignment horizontal="left" vertical="center"/>
      <protection/>
    </xf>
    <xf numFmtId="0" fontId="43" fillId="0" borderId="10" xfId="58" applyFont="1" applyBorder="1" applyAlignment="1">
      <alignment vertical="top" wrapText="1"/>
      <protection/>
    </xf>
    <xf numFmtId="0" fontId="43" fillId="0" borderId="10" xfId="58" applyFont="1" applyBorder="1" applyAlignment="1">
      <alignment horizontal="center" vertical="top" wrapText="1"/>
      <protection/>
    </xf>
    <xf numFmtId="0" fontId="71" fillId="0" borderId="10" xfId="58" applyFont="1" applyBorder="1" applyAlignment="1">
      <alignment horizontal="right" vertical="center"/>
      <protection/>
    </xf>
    <xf numFmtId="0" fontId="71" fillId="0" borderId="10" xfId="58" applyFont="1" applyBorder="1" applyAlignment="1">
      <alignment horizontal="left" vertical="center"/>
      <protection/>
    </xf>
    <xf numFmtId="1" fontId="41" fillId="0" borderId="10" xfId="57" applyNumberFormat="1" applyFont="1" applyBorder="1" applyAlignment="1">
      <alignment vertical="center"/>
      <protection/>
    </xf>
    <xf numFmtId="0" fontId="73" fillId="0" borderId="0" xfId="0" applyFont="1" applyAlignment="1">
      <alignment/>
    </xf>
    <xf numFmtId="1" fontId="33" fillId="0" borderId="10" xfId="0" applyNumberFormat="1" applyFont="1" applyBorder="1" applyAlignment="1">
      <alignment vertical="center"/>
    </xf>
    <xf numFmtId="0" fontId="53" fillId="7" borderId="10" xfId="59" applyFont="1" applyFill="1" applyBorder="1" applyAlignment="1">
      <alignment horizontal="right" vertical="center"/>
      <protection/>
    </xf>
    <xf numFmtId="0" fontId="53" fillId="0" borderId="10" xfId="59" applyFont="1" applyBorder="1" applyAlignment="1">
      <alignment horizontal="right" vertical="center"/>
      <protection/>
    </xf>
    <xf numFmtId="0" fontId="53" fillId="27" borderId="10" xfId="59" applyFont="1" applyFill="1" applyBorder="1" applyAlignment="1">
      <alignment horizontal="right"/>
      <protection/>
    </xf>
    <xf numFmtId="0" fontId="53" fillId="0" borderId="10" xfId="59" applyFont="1" applyBorder="1" applyAlignment="1">
      <alignment horizontal="right"/>
      <protection/>
    </xf>
    <xf numFmtId="0" fontId="53" fillId="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vertical="center" wrapText="1"/>
      <protection/>
    </xf>
    <xf numFmtId="0" fontId="53" fillId="2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wrapText="1"/>
      <protection/>
    </xf>
    <xf numFmtId="0" fontId="33" fillId="0" borderId="10" xfId="59" applyFont="1" applyBorder="1" applyAlignment="1">
      <alignment horizontal="right" wrapText="1"/>
      <protection/>
    </xf>
    <xf numFmtId="0" fontId="53" fillId="24" borderId="10" xfId="59" applyFont="1" applyFill="1" applyBorder="1" applyAlignment="1">
      <alignment horizontal="right" wrapText="1"/>
      <protection/>
    </xf>
    <xf numFmtId="0" fontId="74" fillId="0" borderId="10" xfId="58" applyFont="1" applyBorder="1" applyAlignment="1">
      <alignment horizontal="center" vertical="center"/>
      <protection/>
    </xf>
    <xf numFmtId="0" fontId="74" fillId="0" borderId="12" xfId="58" applyFont="1" applyBorder="1" applyAlignment="1">
      <alignment horizontal="left" vertical="center"/>
      <protection/>
    </xf>
    <xf numFmtId="0" fontId="75" fillId="0" borderId="10" xfId="58" applyFont="1" applyBorder="1">
      <alignment/>
      <protection/>
    </xf>
    <xf numFmtId="1" fontId="75" fillId="0" borderId="10" xfId="58" applyNumberFormat="1" applyFont="1" applyBorder="1">
      <alignment/>
      <protection/>
    </xf>
    <xf numFmtId="1" fontId="74" fillId="0" borderId="10" xfId="58" applyNumberFormat="1" applyFont="1" applyBorder="1">
      <alignment/>
      <protection/>
    </xf>
    <xf numFmtId="178" fontId="74" fillId="0" borderId="10" xfId="58" applyNumberFormat="1" applyFont="1" applyBorder="1">
      <alignment/>
      <protection/>
    </xf>
    <xf numFmtId="178" fontId="76" fillId="0" borderId="0" xfId="58" applyNumberFormat="1" applyFont="1">
      <alignment/>
      <protection/>
    </xf>
    <xf numFmtId="0" fontId="76" fillId="0" borderId="0" xfId="58" applyFont="1">
      <alignment/>
      <protection/>
    </xf>
    <xf numFmtId="0" fontId="74" fillId="0" borderId="10" xfId="58" applyFont="1" applyBorder="1" applyAlignment="1">
      <alignment horizontal="right" vertical="center"/>
      <protection/>
    </xf>
    <xf numFmtId="0" fontId="74" fillId="0" borderId="10" xfId="58" applyFont="1" applyBorder="1" applyAlignment="1">
      <alignment horizontal="left" vertical="center"/>
      <protection/>
    </xf>
    <xf numFmtId="1" fontId="77" fillId="0" borderId="10" xfId="57" applyNumberFormat="1" applyFont="1" applyFill="1" applyBorder="1" applyAlignment="1">
      <alignment vertical="center"/>
      <protection/>
    </xf>
    <xf numFmtId="0" fontId="78" fillId="0" borderId="0" xfId="0" applyFont="1" applyAlignment="1">
      <alignment/>
    </xf>
    <xf numFmtId="0" fontId="79" fillId="7" borderId="10" xfId="59" applyFont="1" applyFill="1" applyBorder="1" applyAlignment="1">
      <alignment horizontal="right" vertical="center"/>
      <protection/>
    </xf>
    <xf numFmtId="0" fontId="79" fillId="0" borderId="10" xfId="59" applyFont="1" applyBorder="1" applyAlignment="1">
      <alignment horizontal="right" vertical="center"/>
      <protection/>
    </xf>
    <xf numFmtId="0" fontId="79" fillId="27" borderId="10" xfId="59" applyFont="1" applyFill="1" applyBorder="1" applyAlignment="1">
      <alignment horizontal="right"/>
      <protection/>
    </xf>
    <xf numFmtId="0" fontId="79" fillId="0" borderId="0" xfId="59" applyFont="1">
      <alignment/>
      <protection/>
    </xf>
    <xf numFmtId="0" fontId="74" fillId="0" borderId="10" xfId="58" applyFont="1" applyFill="1" applyBorder="1" applyAlignment="1">
      <alignment horizontal="center" vertical="center"/>
      <protection/>
    </xf>
    <xf numFmtId="0" fontId="74" fillId="0" borderId="12" xfId="58" applyFont="1" applyFill="1" applyBorder="1" applyAlignment="1">
      <alignment horizontal="left" vertical="center"/>
      <protection/>
    </xf>
    <xf numFmtId="0" fontId="75" fillId="0" borderId="10" xfId="58" applyFont="1" applyFill="1" applyBorder="1">
      <alignment/>
      <protection/>
    </xf>
    <xf numFmtId="1" fontId="75" fillId="0" borderId="10" xfId="58" applyNumberFormat="1" applyFont="1" applyFill="1" applyBorder="1">
      <alignment/>
      <protection/>
    </xf>
    <xf numFmtId="0" fontId="74" fillId="0" borderId="10" xfId="58" applyFont="1" applyFill="1" applyBorder="1">
      <alignment/>
      <protection/>
    </xf>
    <xf numFmtId="1" fontId="74" fillId="0" borderId="10" xfId="58" applyNumberFormat="1" applyFont="1" applyFill="1" applyBorder="1">
      <alignment/>
      <protection/>
    </xf>
    <xf numFmtId="178" fontId="74" fillId="0" borderId="10" xfId="58" applyNumberFormat="1" applyFont="1" applyFill="1" applyBorder="1">
      <alignment/>
      <protection/>
    </xf>
    <xf numFmtId="0" fontId="80" fillId="0" borderId="0" xfId="58" applyFont="1" applyFill="1">
      <alignment/>
      <protection/>
    </xf>
    <xf numFmtId="0" fontId="81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right" vertical="center"/>
    </xf>
    <xf numFmtId="0" fontId="82" fillId="0" borderId="10" xfId="0" applyFont="1" applyFill="1" applyBorder="1" applyAlignment="1">
      <alignment horizontal="right" wrapText="1"/>
    </xf>
    <xf numFmtId="0" fontId="81" fillId="0" borderId="10" xfId="0" applyFont="1" applyFill="1" applyBorder="1" applyAlignment="1">
      <alignment wrapText="1"/>
    </xf>
    <xf numFmtId="0" fontId="82" fillId="22" borderId="10" xfId="0" applyFont="1" applyFill="1" applyBorder="1" applyAlignment="1">
      <alignment wrapText="1"/>
    </xf>
    <xf numFmtId="0" fontId="82" fillId="0" borderId="10" xfId="0" applyFont="1" applyFill="1" applyBorder="1" applyAlignment="1">
      <alignment wrapText="1"/>
    </xf>
    <xf numFmtId="178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0" fontId="83" fillId="0" borderId="0" xfId="0" applyFont="1" applyFill="1" applyAlignment="1">
      <alignment wrapText="1"/>
    </xf>
    <xf numFmtId="0" fontId="84" fillId="0" borderId="10" xfId="57" applyFont="1" applyBorder="1" applyAlignment="1">
      <alignment horizontal="center" vertical="center"/>
      <protection/>
    </xf>
    <xf numFmtId="0" fontId="84" fillId="0" borderId="10" xfId="57" applyFont="1" applyBorder="1" applyAlignment="1">
      <alignment horizontal="left" vertical="center"/>
      <protection/>
    </xf>
    <xf numFmtId="0" fontId="85" fillId="0" borderId="10" xfId="57" applyFont="1" applyBorder="1" applyAlignment="1">
      <alignment horizontal="right" wrapText="1"/>
      <protection/>
    </xf>
    <xf numFmtId="2" fontId="85" fillId="0" borderId="10" xfId="57" applyNumberFormat="1" applyFont="1" applyBorder="1" applyAlignment="1">
      <alignment horizontal="right" wrapText="1"/>
      <protection/>
    </xf>
    <xf numFmtId="0" fontId="85" fillId="26" borderId="10" xfId="57" applyFont="1" applyFill="1" applyBorder="1" applyAlignment="1">
      <alignment horizontal="right" wrapText="1"/>
      <protection/>
    </xf>
    <xf numFmtId="2" fontId="85" fillId="26" borderId="10" xfId="57" applyNumberFormat="1" applyFont="1" applyFill="1" applyBorder="1" applyAlignment="1">
      <alignment horizontal="right" wrapText="1"/>
      <protection/>
    </xf>
    <xf numFmtId="176" fontId="85" fillId="0" borderId="10" xfId="57" applyNumberFormat="1" applyFont="1" applyBorder="1" applyAlignment="1">
      <alignment horizontal="right" wrapText="1"/>
      <protection/>
    </xf>
    <xf numFmtId="0" fontId="85" fillId="0" borderId="10" xfId="57" applyFont="1" applyBorder="1">
      <alignment/>
      <protection/>
    </xf>
    <xf numFmtId="9" fontId="85" fillId="0" borderId="0" xfId="63" applyFont="1" applyAlignment="1">
      <alignment/>
    </xf>
    <xf numFmtId="0" fontId="85" fillId="0" borderId="0" xfId="57" applyFont="1">
      <alignment/>
      <protection/>
    </xf>
    <xf numFmtId="0" fontId="86" fillId="0" borderId="10" xfId="58" applyFont="1" applyBorder="1" applyAlignment="1">
      <alignment horizontal="center" vertical="center"/>
      <protection/>
    </xf>
    <xf numFmtId="0" fontId="86" fillId="0" borderId="12" xfId="58" applyFont="1" applyBorder="1" applyAlignment="1">
      <alignment horizontal="left" vertical="center"/>
      <protection/>
    </xf>
    <xf numFmtId="0" fontId="87" fillId="0" borderId="10" xfId="58" applyFont="1" applyBorder="1">
      <alignment/>
      <protection/>
    </xf>
    <xf numFmtId="1" fontId="87" fillId="0" borderId="10" xfId="58" applyNumberFormat="1" applyFont="1" applyBorder="1">
      <alignment/>
      <protection/>
    </xf>
    <xf numFmtId="178" fontId="87" fillId="0" borderId="10" xfId="58" applyNumberFormat="1" applyFont="1" applyBorder="1">
      <alignment/>
      <protection/>
    </xf>
    <xf numFmtId="2" fontId="87" fillId="0" borderId="10" xfId="58" applyNumberFormat="1" applyFont="1" applyBorder="1">
      <alignment/>
      <protection/>
    </xf>
    <xf numFmtId="179" fontId="87" fillId="0" borderId="10" xfId="58" applyNumberFormat="1" applyFont="1" applyBorder="1">
      <alignment/>
      <protection/>
    </xf>
    <xf numFmtId="1" fontId="86" fillId="0" borderId="10" xfId="58" applyNumberFormat="1" applyFont="1" applyBorder="1">
      <alignment/>
      <protection/>
    </xf>
    <xf numFmtId="178" fontId="86" fillId="0" borderId="10" xfId="58" applyNumberFormat="1" applyFont="1" applyBorder="1">
      <alignment/>
      <protection/>
    </xf>
    <xf numFmtId="178" fontId="88" fillId="0" borderId="0" xfId="58" applyNumberFormat="1" applyFont="1">
      <alignment/>
      <protection/>
    </xf>
    <xf numFmtId="0" fontId="88" fillId="0" borderId="0" xfId="58" applyFont="1">
      <alignment/>
      <protection/>
    </xf>
    <xf numFmtId="0" fontId="86" fillId="0" borderId="10" xfId="58" applyFont="1" applyBorder="1" applyAlignment="1">
      <alignment horizontal="right" vertical="center"/>
      <protection/>
    </xf>
    <xf numFmtId="0" fontId="86" fillId="0" borderId="10" xfId="58" applyFont="1" applyBorder="1" applyAlignment="1">
      <alignment horizontal="left" vertical="center"/>
      <protection/>
    </xf>
    <xf numFmtId="1" fontId="89" fillId="0" borderId="10" xfId="57" applyNumberFormat="1" applyFont="1" applyBorder="1" applyAlignment="1">
      <alignment vertical="center"/>
      <protection/>
    </xf>
    <xf numFmtId="0" fontId="90" fillId="0" borderId="0" xfId="0" applyFont="1" applyAlignment="1">
      <alignment/>
    </xf>
    <xf numFmtId="0" fontId="86" fillId="0" borderId="10" xfId="58" applyFont="1" applyFill="1" applyBorder="1" applyAlignment="1">
      <alignment horizontal="right" vertical="center"/>
      <protection/>
    </xf>
    <xf numFmtId="0" fontId="86" fillId="0" borderId="10" xfId="58" applyFont="1" applyFill="1" applyBorder="1" applyAlignment="1">
      <alignment horizontal="left" vertical="center"/>
      <protection/>
    </xf>
    <xf numFmtId="0" fontId="91" fillId="7" borderId="10" xfId="59" applyFont="1" applyFill="1" applyBorder="1" applyAlignment="1">
      <alignment horizontal="right" vertical="center"/>
      <protection/>
    </xf>
    <xf numFmtId="0" fontId="91" fillId="0" borderId="10" xfId="59" applyFont="1" applyBorder="1" applyAlignment="1">
      <alignment horizontal="right" vertical="center"/>
      <protection/>
    </xf>
    <xf numFmtId="0" fontId="91" fillId="27" borderId="10" xfId="59" applyFont="1" applyFill="1" applyBorder="1" applyAlignment="1">
      <alignment horizontal="right"/>
      <protection/>
    </xf>
    <xf numFmtId="0" fontId="91" fillId="0" borderId="0" xfId="59" applyFont="1">
      <alignment/>
      <protection/>
    </xf>
    <xf numFmtId="0" fontId="86" fillId="0" borderId="10" xfId="58" applyFont="1" applyFill="1" applyBorder="1" applyAlignment="1">
      <alignment horizontal="center" vertical="center"/>
      <protection/>
    </xf>
    <xf numFmtId="0" fontId="86" fillId="0" borderId="12" xfId="58" applyFont="1" applyFill="1" applyBorder="1" applyAlignment="1">
      <alignment horizontal="left" vertical="center"/>
      <protection/>
    </xf>
    <xf numFmtId="178" fontId="92" fillId="0" borderId="10" xfId="60" applyNumberFormat="1" applyFont="1" applyFill="1" applyBorder="1" applyAlignment="1">
      <alignment horizontal="center" vertical="center" wrapText="1"/>
      <protection/>
    </xf>
    <xf numFmtId="178" fontId="92" fillId="0" borderId="10" xfId="60" applyNumberFormat="1" applyFont="1" applyFill="1" applyBorder="1" applyAlignment="1">
      <alignment horizontal="right" vertical="center" wrapText="1"/>
      <protection/>
    </xf>
    <xf numFmtId="0" fontId="87" fillId="0" borderId="10" xfId="58" applyFont="1" applyFill="1" applyBorder="1">
      <alignment/>
      <protection/>
    </xf>
    <xf numFmtId="0" fontId="19" fillId="26" borderId="10" xfId="57" applyFont="1" applyFill="1" applyBorder="1" applyAlignment="1">
      <alignment horizontal="center" vertical="center" wrapText="1"/>
      <protection/>
    </xf>
    <xf numFmtId="2" fontId="86" fillId="0" borderId="10" xfId="58" applyNumberFormat="1" applyFont="1" applyBorder="1">
      <alignment/>
      <protection/>
    </xf>
    <xf numFmtId="0" fontId="1" fillId="0" borderId="0" xfId="0" applyFont="1" applyAlignment="1">
      <alignment horizontal="center" wrapText="1"/>
    </xf>
    <xf numFmtId="0" fontId="84" fillId="0" borderId="10" xfId="57" applyFont="1" applyFill="1" applyBorder="1" applyAlignment="1">
      <alignment horizontal="center" vertical="center"/>
      <protection/>
    </xf>
    <xf numFmtId="0" fontId="84" fillId="0" borderId="10" xfId="57" applyFont="1" applyFill="1" applyBorder="1" applyAlignment="1">
      <alignment horizontal="left" vertical="center"/>
      <protection/>
    </xf>
    <xf numFmtId="0" fontId="85" fillId="0" borderId="10" xfId="57" applyFont="1" applyFill="1" applyBorder="1" applyAlignment="1">
      <alignment horizontal="right" wrapText="1"/>
      <protection/>
    </xf>
    <xf numFmtId="2" fontId="85" fillId="0" borderId="10" xfId="57" applyNumberFormat="1" applyFont="1" applyFill="1" applyBorder="1" applyAlignment="1">
      <alignment horizontal="right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68" fillId="0" borderId="15" xfId="58" applyFont="1" applyFill="1" applyBorder="1" applyAlignment="1">
      <alignment horizontal="center"/>
      <protection/>
    </xf>
    <xf numFmtId="0" fontId="68" fillId="0" borderId="0" xfId="58" applyFont="1" applyFill="1" applyBorder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2" fillId="0" borderId="12" xfId="58" applyFont="1" applyFill="1" applyBorder="1" applyAlignment="1">
      <alignment horizontal="center" vertical="center" wrapText="1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176" fontId="85" fillId="0" borderId="10" xfId="57" applyNumberFormat="1" applyFont="1" applyFill="1" applyBorder="1" applyAlignment="1">
      <alignment horizontal="right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23" fillId="26" borderId="19" xfId="57" applyFont="1" applyFill="1" applyBorder="1" applyAlignment="1">
      <alignment horizontal="center" vertical="center" wrapText="1"/>
      <protection/>
    </xf>
    <xf numFmtId="0" fontId="23" fillId="26" borderId="18" xfId="57" applyFont="1" applyFill="1" applyBorder="1" applyAlignment="1">
      <alignment horizontal="center" vertical="center" wrapText="1"/>
      <protection/>
    </xf>
    <xf numFmtId="0" fontId="20" fillId="26" borderId="10" xfId="57" applyFont="1" applyFill="1" applyBorder="1" applyAlignment="1">
      <alignment horizontal="center" vertical="center" wrapText="1"/>
      <protection/>
    </xf>
    <xf numFmtId="178" fontId="22" fillId="0" borderId="0" xfId="57" applyNumberFormat="1" applyFont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20" fillId="0" borderId="19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0" xfId="57" applyFont="1" applyAlignment="1">
      <alignment horizontal="right"/>
      <protection/>
    </xf>
    <xf numFmtId="0" fontId="6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2" fillId="0" borderId="10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/>
      <protection/>
    </xf>
    <xf numFmtId="0" fontId="68" fillId="0" borderId="15" xfId="58" applyFont="1" applyFill="1" applyBorder="1" applyAlignment="1">
      <alignment horizontal="center"/>
      <protection/>
    </xf>
    <xf numFmtId="0" fontId="35" fillId="0" borderId="10" xfId="58" applyFont="1" applyFill="1" applyBorder="1" applyAlignment="1">
      <alignment horizontal="center" vertical="center" wrapText="1"/>
      <protection/>
    </xf>
    <xf numFmtId="0" fontId="35" fillId="0" borderId="19" xfId="58" applyFont="1" applyFill="1" applyBorder="1" applyAlignment="1">
      <alignment horizontal="center" vertical="center" wrapText="1"/>
      <protection/>
    </xf>
    <xf numFmtId="0" fontId="35" fillId="0" borderId="18" xfId="58" applyFont="1" applyFill="1" applyBorder="1" applyAlignment="1">
      <alignment horizontal="center" vertical="center" wrapText="1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9" xfId="58" applyFont="1" applyFill="1" applyBorder="1" applyAlignment="1">
      <alignment horizontal="center" vertical="center" wrapText="1"/>
      <protection/>
    </xf>
    <xf numFmtId="0" fontId="32" fillId="0" borderId="17" xfId="58" applyFont="1" applyFill="1" applyBorder="1" applyAlignment="1">
      <alignment horizontal="center" vertical="center" wrapText="1"/>
      <protection/>
    </xf>
    <xf numFmtId="0" fontId="32" fillId="0" borderId="18" xfId="58" applyFont="1" applyFill="1" applyBorder="1" applyAlignment="1">
      <alignment horizontal="center" vertical="center" wrapText="1"/>
      <protection/>
    </xf>
    <xf numFmtId="0" fontId="33" fillId="0" borderId="20" xfId="58" applyFont="1" applyFill="1" applyBorder="1" applyAlignment="1">
      <alignment horizontal="center" vertical="center" wrapText="1"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0" fontId="33" fillId="0" borderId="11" xfId="58" applyFont="1" applyFill="1" applyBorder="1" applyAlignment="1">
      <alignment horizontal="center" vertical="center" wrapText="1"/>
      <protection/>
    </xf>
    <xf numFmtId="0" fontId="33" fillId="0" borderId="10" xfId="57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right"/>
    </xf>
    <xf numFmtId="0" fontId="64" fillId="0" borderId="0" xfId="57" applyFont="1" applyAlignment="1">
      <alignment horizontal="center"/>
      <protection/>
    </xf>
    <xf numFmtId="0" fontId="57" fillId="24" borderId="10" xfId="59" applyFont="1" applyFill="1" applyBorder="1" applyAlignment="1">
      <alignment horizontal="center" vertical="center" wrapText="1"/>
      <protection/>
    </xf>
    <xf numFmtId="0" fontId="57" fillId="24" borderId="10" xfId="59" applyFont="1" applyFill="1" applyBorder="1" applyAlignment="1">
      <alignment horizontal="center" vertical="center"/>
      <protection/>
    </xf>
    <xf numFmtId="0" fontId="50" fillId="0" borderId="0" xfId="59" applyFont="1" applyAlignment="1">
      <alignment horizontal="center" vertical="center"/>
      <protection/>
    </xf>
    <xf numFmtId="0" fontId="55" fillId="0" borderId="0" xfId="59" applyFont="1" applyAlignment="1">
      <alignment horizontal="center" vertical="center"/>
      <protection/>
    </xf>
    <xf numFmtId="0" fontId="57" fillId="0" borderId="10" xfId="59" applyFont="1" applyBorder="1" applyAlignment="1">
      <alignment horizontal="center" vertical="center" wrapText="1"/>
      <protection/>
    </xf>
    <xf numFmtId="0" fontId="57" fillId="7" borderId="10" xfId="59" applyFont="1" applyFill="1" applyBorder="1" applyAlignment="1">
      <alignment horizontal="center" vertical="center" wrapText="1"/>
      <protection/>
    </xf>
    <xf numFmtId="0" fontId="6" fillId="0" borderId="0" xfId="59" applyFont="1" applyAlignment="1">
      <alignment horizontal="center"/>
      <protection/>
    </xf>
    <xf numFmtId="0" fontId="10" fillId="0" borderId="0" xfId="59" applyFont="1" applyAlignment="1">
      <alignment horizontal="center" vertical="center"/>
      <protection/>
    </xf>
    <xf numFmtId="0" fontId="56" fillId="24" borderId="10" xfId="59" applyFont="1" applyFill="1" applyBorder="1" applyAlignment="1">
      <alignment horizontal="center" vertical="center" wrapText="1"/>
      <protection/>
    </xf>
    <xf numFmtId="0" fontId="56" fillId="4" borderId="12" xfId="59" applyFont="1" applyFill="1" applyBorder="1" applyAlignment="1">
      <alignment horizontal="center" vertical="center" wrapText="1"/>
      <protection/>
    </xf>
    <xf numFmtId="0" fontId="56" fillId="4" borderId="14" xfId="59" applyFont="1" applyFill="1" applyBorder="1" applyAlignment="1">
      <alignment horizontal="center" vertical="center" wrapText="1"/>
      <protection/>
    </xf>
    <xf numFmtId="0" fontId="56" fillId="0" borderId="19" xfId="59" applyFont="1" applyBorder="1" applyAlignment="1">
      <alignment horizontal="center" vertical="center" wrapText="1"/>
      <protection/>
    </xf>
    <xf numFmtId="0" fontId="56" fillId="0" borderId="17" xfId="59" applyFont="1" applyBorder="1" applyAlignment="1">
      <alignment horizontal="center" vertical="center" wrapText="1"/>
      <protection/>
    </xf>
    <xf numFmtId="0" fontId="56" fillId="0" borderId="18" xfId="59" applyFont="1" applyBorder="1" applyAlignment="1">
      <alignment horizontal="center" vertical="center" wrapText="1"/>
      <protection/>
    </xf>
    <xf numFmtId="0" fontId="57" fillId="25" borderId="10" xfId="59" applyFont="1" applyFill="1" applyBorder="1" applyAlignment="1">
      <alignment horizontal="center"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6" fillId="25" borderId="10" xfId="59" applyFont="1" applyFill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33" fillId="0" borderId="0" xfId="59" applyFont="1" applyAlignment="1">
      <alignment horizontal="center" vertical="center" wrapText="1"/>
      <protection/>
    </xf>
    <xf numFmtId="0" fontId="57" fillId="24" borderId="12" xfId="59" applyFont="1" applyFill="1" applyBorder="1" applyAlignment="1">
      <alignment horizontal="center" vertical="center" wrapText="1"/>
      <protection/>
    </xf>
    <xf numFmtId="0" fontId="57" fillId="24" borderId="16" xfId="59" applyFont="1" applyFill="1" applyBorder="1" applyAlignment="1">
      <alignment horizontal="center" vertical="center" wrapText="1"/>
      <protection/>
    </xf>
    <xf numFmtId="0" fontId="57" fillId="4" borderId="12" xfId="59" applyFont="1" applyFill="1" applyBorder="1" applyAlignment="1">
      <alignment horizontal="center" vertical="center" wrapText="1"/>
      <protection/>
    </xf>
    <xf numFmtId="0" fontId="57" fillId="4" borderId="14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70" zoomScaleNormal="70" zoomScaleSheetLayoutView="55" zoomScalePageLayoutView="0" workbookViewId="0" topLeftCell="A1">
      <selection activeCell="C23" sqref="C23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1.28125" style="1" customWidth="1"/>
    <col min="4" max="4" width="9.140625" style="1" customWidth="1"/>
    <col min="5" max="5" width="9.8515625" style="1" customWidth="1"/>
    <col min="6" max="6" width="10.57421875" style="1" customWidth="1"/>
    <col min="7" max="7" width="10.28125" style="1" customWidth="1"/>
    <col min="8" max="8" width="11.00390625" style="1" hidden="1" customWidth="1"/>
    <col min="9" max="9" width="7.7109375" style="1" hidden="1" customWidth="1"/>
    <col min="10" max="10" width="16.421875" style="1" bestFit="1" customWidth="1"/>
    <col min="11" max="11" width="17.421875" style="1" bestFit="1" customWidth="1"/>
    <col min="12" max="12" width="15.140625" style="1" customWidth="1"/>
    <col min="13" max="13" width="16.00390625" style="1" customWidth="1"/>
    <col min="14" max="14" width="13.421875" style="1" customWidth="1"/>
    <col min="15" max="15" width="7.57421875" style="1" customWidth="1"/>
    <col min="16" max="16" width="6.8515625" style="1" customWidth="1"/>
    <col min="17" max="17" width="7.7109375" style="1" customWidth="1"/>
    <col min="18" max="18" width="11.57421875" style="1" bestFit="1" customWidth="1"/>
    <col min="19" max="19" width="12.140625" style="1" bestFit="1" customWidth="1"/>
    <col min="20" max="20" width="14.00390625" style="1" customWidth="1"/>
    <col min="21" max="21" width="12.140625" style="1" bestFit="1" customWidth="1"/>
    <col min="22" max="22" width="11.8515625" style="1" bestFit="1" customWidth="1"/>
    <col min="23" max="16384" width="9.140625" style="1" customWidth="1"/>
  </cols>
  <sheetData>
    <row r="1" spans="1:21" s="6" customFormat="1" ht="16.5">
      <c r="A1" s="4"/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72"/>
      <c r="S1" s="272"/>
      <c r="T1" s="272"/>
      <c r="U1" s="4"/>
    </row>
    <row r="2" spans="1:22" s="6" customFormat="1" ht="31.5" customHeight="1">
      <c r="A2" s="273" t="s">
        <v>37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</row>
    <row r="3" spans="1:20" s="6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s="6" customFormat="1" ht="17.2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1:20" s="6" customFormat="1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2" ht="18.75">
      <c r="A6" s="275" t="s">
        <v>120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</row>
    <row r="7" spans="1:22" ht="16.5">
      <c r="A7" s="125"/>
      <c r="U7" s="276" t="s">
        <v>21</v>
      </c>
      <c r="V7" s="276"/>
    </row>
    <row r="8" spans="1:22" s="2" customFormat="1" ht="12.75">
      <c r="A8" s="268">
        <v>1</v>
      </c>
      <c r="B8" s="268">
        <v>2</v>
      </c>
      <c r="C8" s="3"/>
      <c r="D8" s="268">
        <v>3</v>
      </c>
      <c r="E8" s="268"/>
      <c r="F8" s="268"/>
      <c r="G8" s="268"/>
      <c r="H8" s="130"/>
      <c r="I8" s="130"/>
      <c r="J8" s="268">
        <v>4</v>
      </c>
      <c r="K8" s="268">
        <v>5</v>
      </c>
      <c r="L8" s="268">
        <v>6</v>
      </c>
      <c r="M8" s="268">
        <v>7</v>
      </c>
      <c r="N8" s="268">
        <v>8</v>
      </c>
      <c r="O8" s="269">
        <v>9</v>
      </c>
      <c r="P8" s="270"/>
      <c r="Q8" s="270"/>
      <c r="R8" s="270"/>
      <c r="S8" s="271"/>
      <c r="T8" s="268">
        <v>10</v>
      </c>
      <c r="U8" s="268">
        <v>11</v>
      </c>
      <c r="V8" s="268">
        <v>12</v>
      </c>
    </row>
    <row r="9" spans="1:22" s="2" customFormat="1" ht="12.75">
      <c r="A9" s="268"/>
      <c r="B9" s="268"/>
      <c r="C9" s="3"/>
      <c r="D9" s="3" t="s">
        <v>16</v>
      </c>
      <c r="E9" s="3" t="s">
        <v>17</v>
      </c>
      <c r="F9" s="3" t="s">
        <v>18</v>
      </c>
      <c r="G9" s="3" t="s">
        <v>19</v>
      </c>
      <c r="H9" s="130"/>
      <c r="I9" s="130"/>
      <c r="J9" s="268"/>
      <c r="K9" s="268">
        <v>5</v>
      </c>
      <c r="L9" s="268">
        <v>6</v>
      </c>
      <c r="M9" s="268">
        <v>7</v>
      </c>
      <c r="N9" s="268">
        <v>8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268"/>
      <c r="U9" s="268"/>
      <c r="V9" s="268"/>
    </row>
    <row r="10" spans="1:22" s="2" customFormat="1" ht="57" customHeight="1">
      <c r="A10" s="268" t="s">
        <v>0</v>
      </c>
      <c r="B10" s="268" t="s">
        <v>22</v>
      </c>
      <c r="C10" s="277" t="s">
        <v>116</v>
      </c>
      <c r="D10" s="268" t="s">
        <v>1</v>
      </c>
      <c r="E10" s="268"/>
      <c r="F10" s="268"/>
      <c r="G10" s="268"/>
      <c r="H10" s="279" t="s">
        <v>115</v>
      </c>
      <c r="I10" s="279" t="s">
        <v>114</v>
      </c>
      <c r="J10" s="268" t="s">
        <v>6</v>
      </c>
      <c r="K10" s="268" t="s">
        <v>7</v>
      </c>
      <c r="L10" s="268" t="s">
        <v>8</v>
      </c>
      <c r="M10" s="268" t="s">
        <v>9</v>
      </c>
      <c r="N10" s="268" t="s">
        <v>10</v>
      </c>
      <c r="O10" s="268" t="s">
        <v>11</v>
      </c>
      <c r="P10" s="268"/>
      <c r="Q10" s="268"/>
      <c r="R10" s="268"/>
      <c r="S10" s="268"/>
      <c r="T10" s="268" t="s">
        <v>13</v>
      </c>
      <c r="U10" s="268" t="s">
        <v>14</v>
      </c>
      <c r="V10" s="268" t="s">
        <v>15</v>
      </c>
    </row>
    <row r="11" spans="1:22" s="2" customFormat="1" ht="34.5" customHeight="1">
      <c r="A11" s="268"/>
      <c r="B11" s="268"/>
      <c r="C11" s="278"/>
      <c r="D11" s="3" t="s">
        <v>2</v>
      </c>
      <c r="E11" s="3" t="s">
        <v>3</v>
      </c>
      <c r="F11" s="3" t="s">
        <v>4</v>
      </c>
      <c r="G11" s="3" t="s">
        <v>5</v>
      </c>
      <c r="H11" s="280"/>
      <c r="I11" s="280"/>
      <c r="J11" s="268"/>
      <c r="K11" s="268"/>
      <c r="L11" s="268"/>
      <c r="M11" s="268"/>
      <c r="N11" s="268"/>
      <c r="O11" s="3" t="s">
        <v>2</v>
      </c>
      <c r="P11" s="3" t="s">
        <v>3</v>
      </c>
      <c r="Q11" s="3" t="s">
        <v>4</v>
      </c>
      <c r="R11" s="3" t="s">
        <v>5</v>
      </c>
      <c r="S11" s="3" t="s">
        <v>12</v>
      </c>
      <c r="T11" s="268"/>
      <c r="U11" s="268"/>
      <c r="V11" s="268"/>
    </row>
    <row r="12" spans="1:22" s="200" customFormat="1" ht="17.25">
      <c r="A12" s="191">
        <v>1</v>
      </c>
      <c r="B12" s="192" t="s">
        <v>23</v>
      </c>
      <c r="C12" s="193">
        <v>34863</v>
      </c>
      <c r="D12" s="194">
        <v>19443</v>
      </c>
      <c r="E12" s="194">
        <v>7771</v>
      </c>
      <c r="F12" s="194">
        <v>7649</v>
      </c>
      <c r="G12" s="195">
        <f>SUM(D12:F12)</f>
        <v>34863</v>
      </c>
      <c r="H12" s="195">
        <v>33502</v>
      </c>
      <c r="I12" s="195">
        <f>G12-H12</f>
        <v>1361</v>
      </c>
      <c r="J12" s="196">
        <v>9371</v>
      </c>
      <c r="K12" s="197">
        <v>2694144</v>
      </c>
      <c r="L12" s="196">
        <v>9371</v>
      </c>
      <c r="M12" s="197">
        <v>1562</v>
      </c>
      <c r="N12" s="197">
        <v>184510</v>
      </c>
      <c r="O12" s="197">
        <v>0.9674737000000001</v>
      </c>
      <c r="P12" s="197">
        <v>0.4034933</v>
      </c>
      <c r="Q12" s="197">
        <v>0.3420852</v>
      </c>
      <c r="R12" s="195">
        <f>SUM(O12:Q12)</f>
        <v>1.7130522</v>
      </c>
      <c r="S12" s="197">
        <v>1.10651</v>
      </c>
      <c r="T12" s="197">
        <v>0</v>
      </c>
      <c r="U12" s="197">
        <v>1096</v>
      </c>
      <c r="V12" s="197">
        <v>17</v>
      </c>
    </row>
    <row r="13" spans="1:22" s="200" customFormat="1" ht="17.25">
      <c r="A13" s="191">
        <v>2</v>
      </c>
      <c r="B13" s="192" t="s">
        <v>24</v>
      </c>
      <c r="C13" s="193">
        <v>40680</v>
      </c>
      <c r="D13" s="194">
        <v>19423</v>
      </c>
      <c r="E13" s="194">
        <v>9448</v>
      </c>
      <c r="F13" s="194">
        <v>11809</v>
      </c>
      <c r="G13" s="195">
        <f aca="true" t="shared" si="0" ref="G13:G24">SUM(D13:F13)</f>
        <v>40680</v>
      </c>
      <c r="H13" s="195">
        <v>40465</v>
      </c>
      <c r="I13" s="195">
        <f aca="true" t="shared" si="1" ref="I13:I24">G13-H13</f>
        <v>215</v>
      </c>
      <c r="J13" s="196">
        <v>13044</v>
      </c>
      <c r="K13" s="197">
        <v>243770</v>
      </c>
      <c r="L13" s="196">
        <v>13994</v>
      </c>
      <c r="M13" s="197">
        <v>2305</v>
      </c>
      <c r="N13" s="197">
        <v>116818.2</v>
      </c>
      <c r="O13" s="198">
        <v>0.3504545999999999</v>
      </c>
      <c r="P13" s="198">
        <v>0.5256819</v>
      </c>
      <c r="Q13" s="198">
        <v>0.2920455</v>
      </c>
      <c r="R13" s="195">
        <f aca="true" t="shared" si="2" ref="R13:R24">SUM(O13:Q13)</f>
        <v>1.1681819999999998</v>
      </c>
      <c r="S13" s="198">
        <v>0.3504545999999999</v>
      </c>
      <c r="T13" s="199">
        <v>1</v>
      </c>
      <c r="U13" s="199">
        <v>1898</v>
      </c>
      <c r="V13" s="199">
        <v>278</v>
      </c>
    </row>
    <row r="14" spans="1:22" s="200" customFormat="1" ht="17.25">
      <c r="A14" s="191">
        <v>3</v>
      </c>
      <c r="B14" s="192" t="s">
        <v>25</v>
      </c>
      <c r="C14" s="193">
        <v>75331</v>
      </c>
      <c r="D14" s="194">
        <v>39789</v>
      </c>
      <c r="E14" s="194">
        <v>16324</v>
      </c>
      <c r="F14" s="194">
        <v>19150</v>
      </c>
      <c r="G14" s="195">
        <f t="shared" si="0"/>
        <v>75263</v>
      </c>
      <c r="H14" s="195">
        <v>75263</v>
      </c>
      <c r="I14" s="195">
        <f t="shared" si="1"/>
        <v>0</v>
      </c>
      <c r="J14" s="196">
        <v>27409</v>
      </c>
      <c r="K14" s="197">
        <v>63881</v>
      </c>
      <c r="L14" s="196">
        <v>27409</v>
      </c>
      <c r="M14" s="197">
        <v>5133</v>
      </c>
      <c r="N14" s="197">
        <v>929529</v>
      </c>
      <c r="O14" s="198">
        <v>1.31432</v>
      </c>
      <c r="P14" s="198">
        <v>0.65928</v>
      </c>
      <c r="Q14" s="198">
        <v>0.85038</v>
      </c>
      <c r="R14" s="195">
        <f t="shared" si="2"/>
        <v>2.8239799999999997</v>
      </c>
      <c r="S14" s="198">
        <v>0.67012</v>
      </c>
      <c r="T14" s="199">
        <v>0</v>
      </c>
      <c r="U14" s="199">
        <v>542</v>
      </c>
      <c r="V14" s="199">
        <v>34</v>
      </c>
    </row>
    <row r="15" spans="1:22" s="200" customFormat="1" ht="17.25">
      <c r="A15" s="191">
        <v>4</v>
      </c>
      <c r="B15" s="192" t="s">
        <v>26</v>
      </c>
      <c r="C15" s="193">
        <v>42989</v>
      </c>
      <c r="D15" s="194">
        <v>20459</v>
      </c>
      <c r="E15" s="194">
        <v>8527</v>
      </c>
      <c r="F15" s="194">
        <v>13908</v>
      </c>
      <c r="G15" s="195">
        <f t="shared" si="0"/>
        <v>42894</v>
      </c>
      <c r="H15" s="195">
        <v>42195</v>
      </c>
      <c r="I15" s="195">
        <f t="shared" si="1"/>
        <v>699</v>
      </c>
      <c r="J15" s="196">
        <v>13058</v>
      </c>
      <c r="K15" s="197">
        <v>28614</v>
      </c>
      <c r="L15" s="196">
        <v>13058</v>
      </c>
      <c r="M15" s="197">
        <v>758</v>
      </c>
      <c r="N15" s="197">
        <v>170718</v>
      </c>
      <c r="O15" s="234">
        <v>0.4917</v>
      </c>
      <c r="P15" s="234">
        <v>0.23079000000000002</v>
      </c>
      <c r="Q15" s="234">
        <v>0.32511</v>
      </c>
      <c r="R15" s="195">
        <f t="shared" si="2"/>
        <v>1.0476</v>
      </c>
      <c r="S15" s="235">
        <v>0.32431000000000004</v>
      </c>
      <c r="T15" s="199">
        <v>1</v>
      </c>
      <c r="U15" s="199">
        <v>820</v>
      </c>
      <c r="V15" s="199">
        <v>7</v>
      </c>
    </row>
    <row r="16" spans="1:22" s="200" customFormat="1" ht="17.25">
      <c r="A16" s="191">
        <v>5</v>
      </c>
      <c r="B16" s="192" t="s">
        <v>27</v>
      </c>
      <c r="C16" s="193">
        <v>49815</v>
      </c>
      <c r="D16" s="194">
        <v>6897</v>
      </c>
      <c r="E16" s="194">
        <v>28651</v>
      </c>
      <c r="F16" s="194">
        <v>14077</v>
      </c>
      <c r="G16" s="195">
        <f t="shared" si="0"/>
        <v>49625</v>
      </c>
      <c r="H16" s="195">
        <v>48777</v>
      </c>
      <c r="I16" s="195">
        <f t="shared" si="1"/>
        <v>848</v>
      </c>
      <c r="J16" s="196">
        <v>16682</v>
      </c>
      <c r="K16" s="197">
        <v>41556.77</v>
      </c>
      <c r="L16" s="196">
        <v>19540</v>
      </c>
      <c r="M16" s="197">
        <v>2975</v>
      </c>
      <c r="N16" s="197">
        <v>581794.78</v>
      </c>
      <c r="O16" s="198">
        <v>0.44344000000000006</v>
      </c>
      <c r="P16" s="198">
        <v>1.7156599999999997</v>
      </c>
      <c r="Q16" s="198">
        <v>0.7592800000000001</v>
      </c>
      <c r="R16" s="195">
        <f t="shared" si="2"/>
        <v>2.9183799999999995</v>
      </c>
      <c r="S16" s="198">
        <v>0.8270500000000001</v>
      </c>
      <c r="T16" s="199">
        <v>0</v>
      </c>
      <c r="U16" s="199">
        <v>3617</v>
      </c>
      <c r="V16" s="199">
        <v>493</v>
      </c>
    </row>
    <row r="17" spans="1:22" s="200" customFormat="1" ht="16.5" customHeight="1">
      <c r="A17" s="191">
        <v>6</v>
      </c>
      <c r="B17" s="192" t="s">
        <v>28</v>
      </c>
      <c r="C17" s="193">
        <v>36305</v>
      </c>
      <c r="D17" s="194">
        <v>14466</v>
      </c>
      <c r="E17" s="194">
        <v>13297</v>
      </c>
      <c r="F17" s="194">
        <v>8542</v>
      </c>
      <c r="G17" s="195">
        <f t="shared" si="0"/>
        <v>36305</v>
      </c>
      <c r="H17" s="195">
        <v>13297</v>
      </c>
      <c r="I17" s="195">
        <v>8542</v>
      </c>
      <c r="J17" s="196">
        <v>26334</v>
      </c>
      <c r="K17" s="197">
        <v>107907</v>
      </c>
      <c r="L17" s="196">
        <v>25804</v>
      </c>
      <c r="M17" s="197">
        <v>12087</v>
      </c>
      <c r="N17" s="197">
        <v>866372</v>
      </c>
      <c r="O17" s="198">
        <v>1.942185</v>
      </c>
      <c r="P17" s="198">
        <v>0.94005</v>
      </c>
      <c r="Q17" s="198">
        <v>0.79072</v>
      </c>
      <c r="R17" s="195">
        <f t="shared" si="2"/>
        <v>3.672955</v>
      </c>
      <c r="S17" s="198">
        <v>1.06288</v>
      </c>
      <c r="T17" s="199">
        <v>0</v>
      </c>
      <c r="U17" s="199">
        <v>7251</v>
      </c>
      <c r="V17" s="199">
        <v>1336</v>
      </c>
    </row>
    <row r="18" spans="1:22" s="200" customFormat="1" ht="17.25">
      <c r="A18" s="191">
        <v>7</v>
      </c>
      <c r="B18" s="192" t="s">
        <v>29</v>
      </c>
      <c r="C18" s="193">
        <v>34606</v>
      </c>
      <c r="D18" s="194">
        <v>6946</v>
      </c>
      <c r="E18" s="194">
        <v>14518</v>
      </c>
      <c r="F18" s="194">
        <v>12842</v>
      </c>
      <c r="G18" s="195">
        <f t="shared" si="0"/>
        <v>34306</v>
      </c>
      <c r="H18" s="195">
        <v>34186</v>
      </c>
      <c r="I18" s="195">
        <f t="shared" si="1"/>
        <v>120</v>
      </c>
      <c r="J18" s="196">
        <v>12374</v>
      </c>
      <c r="K18" s="197">
        <v>22491</v>
      </c>
      <c r="L18" s="196">
        <v>12374</v>
      </c>
      <c r="M18" s="197">
        <v>2651</v>
      </c>
      <c r="N18" s="197">
        <v>456828</v>
      </c>
      <c r="O18" s="198">
        <v>0.45092</v>
      </c>
      <c r="P18" s="198">
        <v>1.07318</v>
      </c>
      <c r="Q18" s="198">
        <v>0.74544</v>
      </c>
      <c r="R18" s="195">
        <f t="shared" si="2"/>
        <v>2.26954</v>
      </c>
      <c r="S18" s="198">
        <v>0.8727</v>
      </c>
      <c r="T18" s="199">
        <v>0</v>
      </c>
      <c r="U18" s="199">
        <v>280</v>
      </c>
      <c r="V18" s="199">
        <v>45</v>
      </c>
    </row>
    <row r="19" spans="1:22" s="200" customFormat="1" ht="17.25">
      <c r="A19" s="191">
        <v>8</v>
      </c>
      <c r="B19" s="192" t="s">
        <v>30</v>
      </c>
      <c r="C19" s="193">
        <v>51666</v>
      </c>
      <c r="D19" s="194">
        <v>16582</v>
      </c>
      <c r="E19" s="194">
        <v>17791</v>
      </c>
      <c r="F19" s="194">
        <v>17293</v>
      </c>
      <c r="G19" s="195">
        <f t="shared" si="0"/>
        <v>51666</v>
      </c>
      <c r="H19" s="195">
        <v>51300</v>
      </c>
      <c r="I19" s="195">
        <f t="shared" si="1"/>
        <v>366</v>
      </c>
      <c r="J19" s="196">
        <v>19545</v>
      </c>
      <c r="K19" s="197">
        <v>36900</v>
      </c>
      <c r="L19" s="196">
        <v>26440</v>
      </c>
      <c r="M19" s="197">
        <v>5349</v>
      </c>
      <c r="N19" s="197">
        <v>163210</v>
      </c>
      <c r="O19" s="198">
        <v>0.78481</v>
      </c>
      <c r="P19" s="198">
        <v>1.04635</v>
      </c>
      <c r="Q19" s="198">
        <v>0.95875</v>
      </c>
      <c r="R19" s="195">
        <f t="shared" si="2"/>
        <v>2.78991</v>
      </c>
      <c r="S19" s="198">
        <v>0.93504</v>
      </c>
      <c r="T19" s="199">
        <v>0</v>
      </c>
      <c r="U19" s="199">
        <v>809</v>
      </c>
      <c r="V19" s="199">
        <v>64</v>
      </c>
    </row>
    <row r="20" spans="1:22" s="200" customFormat="1" ht="17.25">
      <c r="A20" s="191">
        <v>9</v>
      </c>
      <c r="B20" s="192" t="s">
        <v>31</v>
      </c>
      <c r="C20" s="193">
        <v>21714</v>
      </c>
      <c r="D20" s="194">
        <v>5319</v>
      </c>
      <c r="E20" s="194">
        <v>10728</v>
      </c>
      <c r="F20" s="194">
        <v>5667</v>
      </c>
      <c r="G20" s="195">
        <f t="shared" si="0"/>
        <v>21714</v>
      </c>
      <c r="H20" s="195">
        <v>21292</v>
      </c>
      <c r="I20" s="195">
        <f t="shared" si="1"/>
        <v>422</v>
      </c>
      <c r="J20" s="196">
        <v>10360</v>
      </c>
      <c r="K20" s="197">
        <v>6269</v>
      </c>
      <c r="L20" s="196">
        <v>9253</v>
      </c>
      <c r="M20" s="197">
        <v>1915</v>
      </c>
      <c r="N20" s="197">
        <v>203150</v>
      </c>
      <c r="O20" s="198">
        <v>0.3073339</v>
      </c>
      <c r="P20" s="198">
        <v>0.6138823999999999</v>
      </c>
      <c r="Q20" s="198">
        <v>0.5083791000000001</v>
      </c>
      <c r="R20" s="195">
        <f t="shared" si="2"/>
        <v>1.4295954000000002</v>
      </c>
      <c r="S20" s="198">
        <v>0.68976</v>
      </c>
      <c r="T20" s="199">
        <v>0</v>
      </c>
      <c r="U20" s="199">
        <v>655</v>
      </c>
      <c r="V20" s="199">
        <v>54</v>
      </c>
    </row>
    <row r="21" spans="1:22" s="200" customFormat="1" ht="17.25">
      <c r="A21" s="191">
        <v>10</v>
      </c>
      <c r="B21" s="192" t="s">
        <v>32</v>
      </c>
      <c r="C21" s="193">
        <v>60889</v>
      </c>
      <c r="D21" s="194">
        <v>46026</v>
      </c>
      <c r="E21" s="194">
        <v>994</v>
      </c>
      <c r="F21" s="194">
        <v>13816</v>
      </c>
      <c r="G21" s="195">
        <f t="shared" si="0"/>
        <v>60836</v>
      </c>
      <c r="H21" s="195">
        <v>60376</v>
      </c>
      <c r="I21" s="195">
        <f t="shared" si="1"/>
        <v>460</v>
      </c>
      <c r="J21" s="196">
        <v>20823</v>
      </c>
      <c r="K21" s="197">
        <v>36725</v>
      </c>
      <c r="L21" s="196">
        <v>20716</v>
      </c>
      <c r="M21" s="197">
        <v>5490</v>
      </c>
      <c r="N21" s="197">
        <v>5.587000000000001</v>
      </c>
      <c r="O21" s="198">
        <v>1.6438499999999998</v>
      </c>
      <c r="P21" s="198">
        <v>0.02493</v>
      </c>
      <c r="Q21" s="198">
        <v>0.30072999999999994</v>
      </c>
      <c r="R21" s="195">
        <f t="shared" si="2"/>
        <v>1.9695099999999996</v>
      </c>
      <c r="S21" s="198">
        <v>0.55759</v>
      </c>
      <c r="T21" s="199">
        <v>0</v>
      </c>
      <c r="U21" s="199">
        <v>2203</v>
      </c>
      <c r="V21" s="199">
        <v>78</v>
      </c>
    </row>
    <row r="22" spans="1:22" s="200" customFormat="1" ht="17.25">
      <c r="A22" s="191">
        <v>11</v>
      </c>
      <c r="B22" s="192" t="s">
        <v>33</v>
      </c>
      <c r="C22" s="193">
        <v>23067</v>
      </c>
      <c r="D22" s="194">
        <v>3644</v>
      </c>
      <c r="E22" s="194">
        <v>13441</v>
      </c>
      <c r="F22" s="194">
        <v>5982</v>
      </c>
      <c r="G22" s="195">
        <f t="shared" si="0"/>
        <v>23067</v>
      </c>
      <c r="H22" s="195">
        <v>22683</v>
      </c>
      <c r="I22" s="195">
        <f t="shared" si="1"/>
        <v>384</v>
      </c>
      <c r="J22" s="196">
        <v>14457</v>
      </c>
      <c r="K22" s="197">
        <v>0</v>
      </c>
      <c r="L22" s="196">
        <v>14457</v>
      </c>
      <c r="M22" s="197">
        <v>2824</v>
      </c>
      <c r="N22" s="197">
        <v>0</v>
      </c>
      <c r="O22" s="198">
        <v>0.36506</v>
      </c>
      <c r="P22" s="198">
        <v>1.19826</v>
      </c>
      <c r="Q22" s="198">
        <v>0.56329</v>
      </c>
      <c r="R22" s="195">
        <f t="shared" si="2"/>
        <v>2.12661</v>
      </c>
      <c r="S22" s="198">
        <v>0.65719</v>
      </c>
      <c r="T22" s="199">
        <v>0</v>
      </c>
      <c r="U22" s="199">
        <v>725</v>
      </c>
      <c r="V22" s="199">
        <v>124</v>
      </c>
    </row>
    <row r="23" spans="1:22" s="200" customFormat="1" ht="17.25">
      <c r="A23" s="191">
        <v>12</v>
      </c>
      <c r="B23" s="192" t="s">
        <v>34</v>
      </c>
      <c r="C23" s="193">
        <v>44046</v>
      </c>
      <c r="D23" s="194">
        <v>26499</v>
      </c>
      <c r="E23" s="194">
        <v>2364</v>
      </c>
      <c r="F23" s="194">
        <v>15383</v>
      </c>
      <c r="G23" s="195">
        <f t="shared" si="0"/>
        <v>44246</v>
      </c>
      <c r="H23" s="195">
        <v>40114</v>
      </c>
      <c r="I23" s="195">
        <f t="shared" si="1"/>
        <v>4132</v>
      </c>
      <c r="J23" s="196">
        <v>7280</v>
      </c>
      <c r="K23" s="197">
        <v>34873</v>
      </c>
      <c r="L23" s="196">
        <v>7199</v>
      </c>
      <c r="M23" s="197">
        <v>2142</v>
      </c>
      <c r="N23" s="197">
        <v>236889</v>
      </c>
      <c r="O23" s="198">
        <v>0.31124</v>
      </c>
      <c r="P23" s="198">
        <v>0.01095</v>
      </c>
      <c r="Q23" s="198">
        <v>0.10238</v>
      </c>
      <c r="R23" s="195">
        <f t="shared" si="2"/>
        <v>0.42457</v>
      </c>
      <c r="S23" s="198">
        <v>0.19337</v>
      </c>
      <c r="T23" s="199">
        <v>0</v>
      </c>
      <c r="U23" s="199">
        <v>310</v>
      </c>
      <c r="V23" s="199">
        <v>2</v>
      </c>
    </row>
    <row r="24" spans="1:22" s="200" customFormat="1" ht="17.25">
      <c r="A24" s="191">
        <v>13</v>
      </c>
      <c r="B24" s="192" t="s">
        <v>35</v>
      </c>
      <c r="C24" s="193">
        <v>54866</v>
      </c>
      <c r="D24" s="194">
        <v>37363</v>
      </c>
      <c r="E24" s="194">
        <v>4105</v>
      </c>
      <c r="F24" s="194">
        <v>13388</v>
      </c>
      <c r="G24" s="195">
        <f t="shared" si="0"/>
        <v>54856</v>
      </c>
      <c r="H24" s="195">
        <v>54816</v>
      </c>
      <c r="I24" s="195">
        <f t="shared" si="1"/>
        <v>40</v>
      </c>
      <c r="J24" s="196">
        <v>21315</v>
      </c>
      <c r="K24" s="197">
        <v>0</v>
      </c>
      <c r="L24" s="196">
        <v>21301</v>
      </c>
      <c r="M24" s="197">
        <v>10328</v>
      </c>
      <c r="N24" s="197">
        <v>0</v>
      </c>
      <c r="O24" s="198">
        <v>1.28335</v>
      </c>
      <c r="P24" s="198">
        <v>0.27754</v>
      </c>
      <c r="Q24" s="198">
        <v>0.29237</v>
      </c>
      <c r="R24" s="195">
        <f t="shared" si="2"/>
        <v>1.8532600000000001</v>
      </c>
      <c r="S24" s="198">
        <v>0.21622</v>
      </c>
      <c r="T24" s="199">
        <v>0</v>
      </c>
      <c r="U24" s="199">
        <v>577</v>
      </c>
      <c r="V24" s="199">
        <v>30</v>
      </c>
    </row>
    <row r="25" spans="1:22" s="129" customFormat="1" ht="17.25">
      <c r="A25" s="126"/>
      <c r="B25" s="126" t="s">
        <v>36</v>
      </c>
      <c r="C25" s="126">
        <f aca="true" t="shared" si="3" ref="C25:V25">SUM(C12:C24)</f>
        <v>570837</v>
      </c>
      <c r="D25" s="126">
        <f t="shared" si="3"/>
        <v>262856</v>
      </c>
      <c r="E25" s="126">
        <f t="shared" si="3"/>
        <v>147959</v>
      </c>
      <c r="F25" s="126">
        <f t="shared" si="3"/>
        <v>159506</v>
      </c>
      <c r="G25" s="126">
        <f t="shared" si="3"/>
        <v>570321</v>
      </c>
      <c r="H25" s="126">
        <f>SUM(H12:H24)</f>
        <v>538266</v>
      </c>
      <c r="I25" s="126">
        <f>SUM(I12:I24)</f>
        <v>17589</v>
      </c>
      <c r="J25" s="126">
        <f t="shared" si="3"/>
        <v>212052</v>
      </c>
      <c r="K25" s="126">
        <f t="shared" si="3"/>
        <v>3317130.77</v>
      </c>
      <c r="L25" s="126">
        <f t="shared" si="3"/>
        <v>220916</v>
      </c>
      <c r="M25" s="126">
        <f t="shared" si="3"/>
        <v>55519</v>
      </c>
      <c r="N25" s="126">
        <f t="shared" si="3"/>
        <v>3909824.567</v>
      </c>
      <c r="O25" s="127">
        <f t="shared" si="3"/>
        <v>10.6561372</v>
      </c>
      <c r="P25" s="127">
        <f t="shared" si="3"/>
        <v>8.7200476</v>
      </c>
      <c r="Q25" s="127">
        <f t="shared" si="3"/>
        <v>6.8309598000000005</v>
      </c>
      <c r="R25" s="127">
        <f t="shared" si="3"/>
        <v>26.207144599999996</v>
      </c>
      <c r="S25" s="127">
        <f t="shared" si="3"/>
        <v>8.4631946</v>
      </c>
      <c r="T25" s="128">
        <f t="shared" si="3"/>
        <v>2</v>
      </c>
      <c r="U25" s="128">
        <f t="shared" si="3"/>
        <v>20783</v>
      </c>
      <c r="V25" s="128">
        <f t="shared" si="3"/>
        <v>2562</v>
      </c>
    </row>
    <row r="27" ht="16.5">
      <c r="J27" s="239"/>
    </row>
    <row r="28" ht="16.5">
      <c r="J28" s="239"/>
    </row>
    <row r="29" ht="16.5">
      <c r="J29" s="239"/>
    </row>
    <row r="30" ht="16.5">
      <c r="J30" s="239"/>
    </row>
    <row r="31" ht="16.5">
      <c r="J31" s="239"/>
    </row>
    <row r="32" ht="16.5">
      <c r="J32" s="239"/>
    </row>
    <row r="33" ht="16.5">
      <c r="J33" s="239"/>
    </row>
    <row r="34" ht="16.5">
      <c r="J34" s="239"/>
    </row>
  </sheetData>
  <sheetProtection/>
  <mergeCells count="32">
    <mergeCell ref="K10:K11"/>
    <mergeCell ref="K8:K9"/>
    <mergeCell ref="M8:M9"/>
    <mergeCell ref="I10:I11"/>
    <mergeCell ref="J10:J11"/>
    <mergeCell ref="J8:J9"/>
    <mergeCell ref="N10:N11"/>
    <mergeCell ref="A10:A11"/>
    <mergeCell ref="B10:B11"/>
    <mergeCell ref="A8:A9"/>
    <mergeCell ref="B8:B9"/>
    <mergeCell ref="C10:C11"/>
    <mergeCell ref="L10:L11"/>
    <mergeCell ref="M10:M11"/>
    <mergeCell ref="D10:G10"/>
    <mergeCell ref="H10:H11"/>
    <mergeCell ref="U7:V7"/>
    <mergeCell ref="D8:G8"/>
    <mergeCell ref="T8:T9"/>
    <mergeCell ref="L8:L9"/>
    <mergeCell ref="U8:U9"/>
    <mergeCell ref="N8:N9"/>
    <mergeCell ref="R1:T1"/>
    <mergeCell ref="A2:V2"/>
    <mergeCell ref="A4:V4"/>
    <mergeCell ref="A6:V6"/>
    <mergeCell ref="V8:V9"/>
    <mergeCell ref="O8:S8"/>
    <mergeCell ref="T10:T11"/>
    <mergeCell ref="U10:U11"/>
    <mergeCell ref="V10:V11"/>
    <mergeCell ref="O10:S10"/>
  </mergeCells>
  <printOptions/>
  <pageMargins left="0.5" right="0.5" top="0.5" bottom="0.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55" zoomScaleNormal="70" zoomScaleSheetLayoutView="55" zoomScalePageLayoutView="0" workbookViewId="0" topLeftCell="A1">
      <pane xSplit="3" ySplit="12" topLeftCell="G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13" sqref="Q13:Q25"/>
    </sheetView>
  </sheetViews>
  <sheetFormatPr defaultColWidth="9.140625" defaultRowHeight="15"/>
  <cols>
    <col min="1" max="1" width="4.57421875" style="6" customWidth="1"/>
    <col min="2" max="2" width="19.421875" style="5" customWidth="1"/>
    <col min="3" max="3" width="0.42578125" style="6" hidden="1" customWidth="1"/>
    <col min="4" max="4" width="12.421875" style="6" customWidth="1"/>
    <col min="5" max="5" width="11.421875" style="47" customWidth="1"/>
    <col min="6" max="6" width="11.00390625" style="6" customWidth="1"/>
    <col min="7" max="7" width="10.8515625" style="6" customWidth="1"/>
    <col min="8" max="8" width="9.8515625" style="6" customWidth="1"/>
    <col min="9" max="9" width="11.7109375" style="6" customWidth="1"/>
    <col min="10" max="10" width="12.28125" style="6" customWidth="1"/>
    <col min="11" max="11" width="16.57421875" style="6" customWidth="1"/>
    <col min="12" max="12" width="13.00390625" style="6" customWidth="1"/>
    <col min="13" max="13" width="13.28125" style="6" customWidth="1"/>
    <col min="14" max="14" width="12.7109375" style="6" customWidth="1"/>
    <col min="15" max="16" width="13.8515625" style="6" customWidth="1"/>
    <col min="17" max="17" width="13.7109375" style="6" customWidth="1"/>
    <col min="18" max="18" width="0.13671875" style="6" hidden="1" customWidth="1"/>
    <col min="19" max="19" width="9.140625" style="6" customWidth="1"/>
    <col min="20" max="20" width="12.140625" style="6" bestFit="1" customWidth="1"/>
    <col min="21" max="21" width="9.7109375" style="6" bestFit="1" customWidth="1"/>
    <col min="22" max="16384" width="9.140625" style="6" customWidth="1"/>
  </cols>
  <sheetData>
    <row r="1" spans="1:18" ht="16.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72" t="s">
        <v>61</v>
      </c>
      <c r="P1" s="272"/>
      <c r="Q1" s="272"/>
      <c r="R1" s="4"/>
    </row>
    <row r="2" spans="1:17" ht="31.5" customHeight="1">
      <c r="A2" s="265" t="s">
        <v>37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7.25" customHeight="1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</row>
    <row r="5" spans="1:17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20.25" customHeight="1">
      <c r="A6" s="266" t="s">
        <v>121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</row>
    <row r="7" spans="1:17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s="11" customFormat="1" ht="15.75">
      <c r="A8" s="10" t="s">
        <v>39</v>
      </c>
      <c r="C8" s="12"/>
      <c r="D8" s="12"/>
      <c r="E8" s="13"/>
      <c r="F8" s="12"/>
      <c r="G8" s="12"/>
      <c r="H8" s="12"/>
      <c r="I8" s="12"/>
      <c r="J8" s="12"/>
      <c r="K8" s="12"/>
      <c r="L8" s="12"/>
      <c r="M8" s="14"/>
      <c r="N8" s="12"/>
      <c r="O8" s="12"/>
      <c r="P8" s="12"/>
      <c r="Q8" s="15" t="s">
        <v>40</v>
      </c>
      <c r="R8" s="12"/>
    </row>
    <row r="9" spans="1:18" s="17" customFormat="1" ht="61.5" customHeight="1">
      <c r="A9" s="267" t="s">
        <v>0</v>
      </c>
      <c r="B9" s="267" t="s">
        <v>41</v>
      </c>
      <c r="C9" s="16" t="s">
        <v>42</v>
      </c>
      <c r="D9" s="267" t="s">
        <v>43</v>
      </c>
      <c r="E9" s="261" t="s">
        <v>44</v>
      </c>
      <c r="F9" s="261"/>
      <c r="G9" s="261" t="s">
        <v>45</v>
      </c>
      <c r="H9" s="261"/>
      <c r="I9" s="267" t="s">
        <v>46</v>
      </c>
      <c r="J9" s="267" t="s">
        <v>47</v>
      </c>
      <c r="K9" s="267" t="s">
        <v>56</v>
      </c>
      <c r="L9" s="256" t="s">
        <v>48</v>
      </c>
      <c r="M9" s="256"/>
      <c r="N9" s="256"/>
      <c r="O9" s="256"/>
      <c r="P9" s="256"/>
      <c r="Q9" s="256"/>
      <c r="R9" s="256"/>
    </row>
    <row r="10" spans="1:18" s="17" customFormat="1" ht="69.75" customHeight="1">
      <c r="A10" s="254"/>
      <c r="B10" s="254"/>
      <c r="C10" s="16"/>
      <c r="D10" s="254"/>
      <c r="E10" s="259" t="s">
        <v>49</v>
      </c>
      <c r="F10" s="259" t="s">
        <v>50</v>
      </c>
      <c r="G10" s="259" t="s">
        <v>49</v>
      </c>
      <c r="H10" s="259" t="s">
        <v>50</v>
      </c>
      <c r="I10" s="254"/>
      <c r="J10" s="254"/>
      <c r="K10" s="254"/>
      <c r="L10" s="257" t="s">
        <v>51</v>
      </c>
      <c r="M10" s="257" t="s">
        <v>52</v>
      </c>
      <c r="N10" s="257" t="s">
        <v>53</v>
      </c>
      <c r="O10" s="264" t="s">
        <v>57</v>
      </c>
      <c r="P10" s="244"/>
      <c r="Q10" s="257" t="s">
        <v>60</v>
      </c>
      <c r="R10" s="18"/>
    </row>
    <row r="11" spans="1:18" s="17" customFormat="1" ht="30">
      <c r="A11" s="255"/>
      <c r="B11" s="255"/>
      <c r="C11" s="16"/>
      <c r="D11" s="255"/>
      <c r="E11" s="260"/>
      <c r="F11" s="260"/>
      <c r="G11" s="260"/>
      <c r="H11" s="260"/>
      <c r="I11" s="255"/>
      <c r="J11" s="255"/>
      <c r="K11" s="255"/>
      <c r="L11" s="258"/>
      <c r="M11" s="258"/>
      <c r="N11" s="258"/>
      <c r="O11" s="48" t="s">
        <v>58</v>
      </c>
      <c r="P11" s="48" t="s">
        <v>59</v>
      </c>
      <c r="Q11" s="258"/>
      <c r="R11" s="18"/>
    </row>
    <row r="12" spans="1:18" s="11" customFormat="1" ht="12.75">
      <c r="A12" s="19"/>
      <c r="B12" s="77">
        <v>1</v>
      </c>
      <c r="C12" s="122"/>
      <c r="D12" s="122">
        <v>2</v>
      </c>
      <c r="E12" s="123">
        <v>3</v>
      </c>
      <c r="F12" s="124">
        <v>4</v>
      </c>
      <c r="G12" s="237">
        <v>5</v>
      </c>
      <c r="H12" s="124">
        <v>6</v>
      </c>
      <c r="I12" s="77">
        <v>7</v>
      </c>
      <c r="J12" s="122">
        <v>8</v>
      </c>
      <c r="K12" s="77">
        <v>9</v>
      </c>
      <c r="L12" s="122">
        <v>10</v>
      </c>
      <c r="M12" s="77">
        <v>11</v>
      </c>
      <c r="N12" s="122">
        <v>12</v>
      </c>
      <c r="O12" s="77">
        <v>13</v>
      </c>
      <c r="P12" s="122">
        <v>14</v>
      </c>
      <c r="Q12" s="77">
        <v>15</v>
      </c>
      <c r="R12" s="20"/>
    </row>
    <row r="13" spans="1:19" s="210" customFormat="1" ht="15">
      <c r="A13" s="201">
        <v>1</v>
      </c>
      <c r="B13" s="202" t="s">
        <v>23</v>
      </c>
      <c r="C13" s="203">
        <v>2912</v>
      </c>
      <c r="D13" s="204">
        <v>100.29882069999998</v>
      </c>
      <c r="E13" s="205"/>
      <c r="F13" s="205"/>
      <c r="G13" s="206"/>
      <c r="H13" s="205"/>
      <c r="I13" s="207"/>
      <c r="J13" s="207">
        <f>SUM(D13:I13)</f>
        <v>100.29882069999998</v>
      </c>
      <c r="K13" s="207"/>
      <c r="L13" s="207">
        <v>128.609335</v>
      </c>
      <c r="M13" s="207">
        <v>5.15984</v>
      </c>
      <c r="N13" s="207">
        <v>58.425725</v>
      </c>
      <c r="O13" s="207">
        <v>0.95739</v>
      </c>
      <c r="P13" s="207">
        <v>2.10211</v>
      </c>
      <c r="Q13" s="207">
        <f>SUM(L13:P13)</f>
        <v>195.2544</v>
      </c>
      <c r="R13" s="208"/>
      <c r="S13" s="209">
        <f>L13/Q13</f>
        <v>0.6586757327875837</v>
      </c>
    </row>
    <row r="14" spans="1:19" s="210" customFormat="1" ht="15">
      <c r="A14" s="240">
        <v>2</v>
      </c>
      <c r="B14" s="241" t="s">
        <v>24</v>
      </c>
      <c r="C14" s="242">
        <v>4447</v>
      </c>
      <c r="D14" s="243">
        <v>96.04364900000004</v>
      </c>
      <c r="E14" s="205"/>
      <c r="F14" s="205"/>
      <c r="G14" s="206"/>
      <c r="H14" s="205"/>
      <c r="I14" s="253"/>
      <c r="J14" s="207">
        <f aca="true" t="shared" si="0" ref="J14:J25">SUM(D14:I14)</f>
        <v>96.04364900000004</v>
      </c>
      <c r="K14" s="207">
        <v>41.10675</v>
      </c>
      <c r="L14" s="253">
        <v>97.14028</v>
      </c>
      <c r="M14" s="253">
        <v>3.84544</v>
      </c>
      <c r="N14" s="253">
        <v>60.31603</v>
      </c>
      <c r="O14" s="253">
        <v>4.20854</v>
      </c>
      <c r="P14" s="253">
        <v>2.22809</v>
      </c>
      <c r="Q14" s="207">
        <f aca="true" t="shared" si="1" ref="Q14:Q28">SUM(L14:P14)</f>
        <v>167.73838</v>
      </c>
      <c r="R14" s="208"/>
      <c r="S14" s="209">
        <f aca="true" t="shared" si="2" ref="S14:S25">L14/Q14</f>
        <v>0.5791177904543969</v>
      </c>
    </row>
    <row r="15" spans="1:19" s="210" customFormat="1" ht="15">
      <c r="A15" s="201">
        <v>3</v>
      </c>
      <c r="B15" s="202" t="s">
        <v>25</v>
      </c>
      <c r="C15" s="203">
        <v>2895</v>
      </c>
      <c r="D15" s="204">
        <v>98.1287413</v>
      </c>
      <c r="E15" s="138"/>
      <c r="F15" s="138"/>
      <c r="G15" s="139"/>
      <c r="H15" s="138"/>
      <c r="I15" s="207"/>
      <c r="J15" s="207">
        <f t="shared" si="0"/>
        <v>98.1287413</v>
      </c>
      <c r="K15" s="207"/>
      <c r="L15" s="207">
        <v>225.38213</v>
      </c>
      <c r="M15" s="207">
        <v>9.65256</v>
      </c>
      <c r="N15" s="207">
        <v>237.8687</v>
      </c>
      <c r="O15" s="207">
        <v>0.65967</v>
      </c>
      <c r="P15" s="207">
        <v>7.09387</v>
      </c>
      <c r="Q15" s="207">
        <f t="shared" si="1"/>
        <v>480.65692999999993</v>
      </c>
      <c r="R15" s="208"/>
      <c r="S15" s="209">
        <f t="shared" si="2"/>
        <v>0.46890435970620464</v>
      </c>
    </row>
    <row r="16" spans="1:19" s="210" customFormat="1" ht="15">
      <c r="A16" s="201">
        <v>4</v>
      </c>
      <c r="B16" s="202" t="s">
        <v>26</v>
      </c>
      <c r="C16" s="203">
        <v>4593</v>
      </c>
      <c r="D16" s="204">
        <v>58.36443799999995</v>
      </c>
      <c r="E16" s="138"/>
      <c r="F16" s="138"/>
      <c r="G16" s="139"/>
      <c r="H16" s="138"/>
      <c r="I16" s="207"/>
      <c r="J16" s="207">
        <f t="shared" si="0"/>
        <v>58.36443799999995</v>
      </c>
      <c r="K16" s="207"/>
      <c r="L16" s="207">
        <v>78.0344</v>
      </c>
      <c r="M16" s="207">
        <v>3.50104</v>
      </c>
      <c r="N16" s="207">
        <v>50.37125</v>
      </c>
      <c r="O16" s="207">
        <v>2.02387</v>
      </c>
      <c r="P16" s="207">
        <v>1.16554</v>
      </c>
      <c r="Q16" s="207">
        <f t="shared" si="1"/>
        <v>135.0961</v>
      </c>
      <c r="R16" s="208"/>
      <c r="S16" s="209">
        <f t="shared" si="2"/>
        <v>0.5776214117209897</v>
      </c>
    </row>
    <row r="17" spans="1:19" s="210" customFormat="1" ht="15">
      <c r="A17" s="201">
        <v>5</v>
      </c>
      <c r="B17" s="202" t="s">
        <v>27</v>
      </c>
      <c r="C17" s="203">
        <v>2539</v>
      </c>
      <c r="D17" s="204">
        <v>129.32383589999998</v>
      </c>
      <c r="E17" s="138"/>
      <c r="F17" s="138"/>
      <c r="G17" s="139"/>
      <c r="H17" s="138"/>
      <c r="I17" s="207"/>
      <c r="J17" s="207">
        <f t="shared" si="0"/>
        <v>129.32383589999998</v>
      </c>
      <c r="K17" s="207"/>
      <c r="L17" s="207">
        <v>249.04826</v>
      </c>
      <c r="M17" s="207">
        <v>16.772055</v>
      </c>
      <c r="N17" s="207">
        <v>70.81892</v>
      </c>
      <c r="O17" s="207">
        <v>3.11455</v>
      </c>
      <c r="P17" s="207">
        <v>2.16288</v>
      </c>
      <c r="Q17" s="207">
        <f t="shared" si="1"/>
        <v>341.91666499999997</v>
      </c>
      <c r="R17" s="208"/>
      <c r="S17" s="209">
        <f t="shared" si="2"/>
        <v>0.7283887727437913</v>
      </c>
    </row>
    <row r="18" spans="1:19" s="210" customFormat="1" ht="15">
      <c r="A18" s="201">
        <v>6</v>
      </c>
      <c r="B18" s="202" t="s">
        <v>28</v>
      </c>
      <c r="C18" s="203">
        <v>3620</v>
      </c>
      <c r="D18" s="204">
        <v>77.29460369999997</v>
      </c>
      <c r="E18" s="205"/>
      <c r="F18" s="205"/>
      <c r="G18" s="206"/>
      <c r="H18" s="205"/>
      <c r="I18" s="207"/>
      <c r="J18" s="207">
        <f t="shared" si="0"/>
        <v>77.29460369999997</v>
      </c>
      <c r="K18" s="207"/>
      <c r="L18" s="207">
        <v>293.11368</v>
      </c>
      <c r="M18" s="207">
        <v>13.78819</v>
      </c>
      <c r="N18" s="207">
        <v>131.48214</v>
      </c>
      <c r="O18" s="207">
        <v>1.6987</v>
      </c>
      <c r="P18" s="207">
        <v>10.156615</v>
      </c>
      <c r="Q18" s="207">
        <f t="shared" si="1"/>
        <v>450.23932499999995</v>
      </c>
      <c r="R18" s="208"/>
      <c r="S18" s="209">
        <f t="shared" si="2"/>
        <v>0.6510175005259703</v>
      </c>
    </row>
    <row r="19" spans="1:19" s="210" customFormat="1" ht="15">
      <c r="A19" s="201">
        <v>7</v>
      </c>
      <c r="B19" s="202" t="s">
        <v>29</v>
      </c>
      <c r="C19" s="203">
        <v>3872</v>
      </c>
      <c r="D19" s="204">
        <v>42.53467299999994</v>
      </c>
      <c r="E19" s="205"/>
      <c r="F19" s="205"/>
      <c r="G19" s="206"/>
      <c r="H19" s="205"/>
      <c r="I19" s="207"/>
      <c r="J19" s="207">
        <f t="shared" si="0"/>
        <v>42.53467299999994</v>
      </c>
      <c r="K19" s="207"/>
      <c r="L19" s="207">
        <v>179.76188</v>
      </c>
      <c r="M19" s="207">
        <v>13.147355</v>
      </c>
      <c r="N19" s="207">
        <v>184.8590025</v>
      </c>
      <c r="O19" s="207">
        <v>2.06778</v>
      </c>
      <c r="P19" s="207">
        <v>6.67545</v>
      </c>
      <c r="Q19" s="207">
        <f t="shared" si="1"/>
        <v>386.51146750000004</v>
      </c>
      <c r="R19" s="208"/>
      <c r="S19" s="209">
        <f t="shared" si="2"/>
        <v>0.46508808952738245</v>
      </c>
    </row>
    <row r="20" spans="1:19" s="210" customFormat="1" ht="15">
      <c r="A20" s="201">
        <v>8</v>
      </c>
      <c r="B20" s="202" t="s">
        <v>30</v>
      </c>
      <c r="C20" s="203">
        <v>3006</v>
      </c>
      <c r="D20" s="204">
        <v>124.76435879999975</v>
      </c>
      <c r="E20" s="205"/>
      <c r="F20" s="205"/>
      <c r="G20" s="206"/>
      <c r="H20" s="205"/>
      <c r="I20" s="207"/>
      <c r="J20" s="207">
        <f t="shared" si="0"/>
        <v>124.76435879999975</v>
      </c>
      <c r="K20" s="207"/>
      <c r="L20" s="207">
        <v>222.05312</v>
      </c>
      <c r="M20" s="207">
        <v>8.847439999999999</v>
      </c>
      <c r="N20" s="207">
        <v>59.592710000000004</v>
      </c>
      <c r="O20" s="207">
        <v>1.5562</v>
      </c>
      <c r="P20" s="207">
        <v>4.4172400000000005</v>
      </c>
      <c r="Q20" s="207">
        <f t="shared" si="1"/>
        <v>296.46671</v>
      </c>
      <c r="R20" s="208"/>
      <c r="S20" s="209">
        <f t="shared" si="2"/>
        <v>0.748998496323584</v>
      </c>
    </row>
    <row r="21" spans="1:19" s="210" customFormat="1" ht="15">
      <c r="A21" s="201">
        <v>9</v>
      </c>
      <c r="B21" s="202" t="s">
        <v>31</v>
      </c>
      <c r="C21" s="203"/>
      <c r="D21" s="204">
        <v>70.19322690000004</v>
      </c>
      <c r="E21" s="138"/>
      <c r="F21" s="138"/>
      <c r="G21" s="139"/>
      <c r="H21" s="138"/>
      <c r="I21" s="207"/>
      <c r="J21" s="207">
        <f t="shared" si="0"/>
        <v>70.19322690000004</v>
      </c>
      <c r="K21" s="207"/>
      <c r="L21" s="207">
        <v>121.407145</v>
      </c>
      <c r="M21" s="207">
        <v>6.72606</v>
      </c>
      <c r="N21" s="207">
        <v>64.41518</v>
      </c>
      <c r="O21" s="207">
        <v>2.25275</v>
      </c>
      <c r="P21" s="207">
        <v>3.435295</v>
      </c>
      <c r="Q21" s="207">
        <f t="shared" si="1"/>
        <v>198.23642999999998</v>
      </c>
      <c r="R21" s="208"/>
      <c r="S21" s="209">
        <f t="shared" si="2"/>
        <v>0.6124360946169178</v>
      </c>
    </row>
    <row r="22" spans="1:19" s="210" customFormat="1" ht="15">
      <c r="A22" s="201">
        <v>10</v>
      </c>
      <c r="B22" s="202" t="s">
        <v>32</v>
      </c>
      <c r="C22" s="203"/>
      <c r="D22" s="204">
        <v>99.5516212</v>
      </c>
      <c r="E22" s="205"/>
      <c r="F22" s="205"/>
      <c r="G22" s="206"/>
      <c r="H22" s="205"/>
      <c r="I22" s="207"/>
      <c r="J22" s="207">
        <f t="shared" si="0"/>
        <v>99.5516212</v>
      </c>
      <c r="K22" s="207"/>
      <c r="L22" s="207">
        <v>104.9569</v>
      </c>
      <c r="M22" s="207">
        <v>3.0292199999999996</v>
      </c>
      <c r="N22" s="207">
        <v>48.79683</v>
      </c>
      <c r="O22" s="207">
        <v>3.93469</v>
      </c>
      <c r="P22" s="207">
        <v>2.18367</v>
      </c>
      <c r="Q22" s="207">
        <f t="shared" si="1"/>
        <v>162.90131</v>
      </c>
      <c r="R22" s="208"/>
      <c r="S22" s="209">
        <f t="shared" si="2"/>
        <v>0.6442974583813967</v>
      </c>
    </row>
    <row r="23" spans="1:19" s="210" customFormat="1" ht="15">
      <c r="A23" s="201">
        <v>11</v>
      </c>
      <c r="B23" s="202" t="s">
        <v>33</v>
      </c>
      <c r="C23" s="203"/>
      <c r="D23" s="204">
        <v>31.543783999999945</v>
      </c>
      <c r="E23" s="205"/>
      <c r="F23" s="205"/>
      <c r="G23" s="206"/>
      <c r="H23" s="205"/>
      <c r="I23" s="207"/>
      <c r="J23" s="207">
        <f t="shared" si="0"/>
        <v>31.543783999999945</v>
      </c>
      <c r="K23" s="207"/>
      <c r="L23" s="207">
        <v>159.49575</v>
      </c>
      <c r="M23" s="207">
        <v>8.93069</v>
      </c>
      <c r="N23" s="207">
        <v>62.35501</v>
      </c>
      <c r="O23" s="207">
        <v>1.89096</v>
      </c>
      <c r="P23" s="207">
        <v>5.501455</v>
      </c>
      <c r="Q23" s="207">
        <f t="shared" si="1"/>
        <v>238.17386499999998</v>
      </c>
      <c r="R23" s="208"/>
      <c r="S23" s="209">
        <f t="shared" si="2"/>
        <v>0.6696610058370595</v>
      </c>
    </row>
    <row r="24" spans="1:19" s="210" customFormat="1" ht="15">
      <c r="A24" s="201">
        <v>12</v>
      </c>
      <c r="B24" s="202" t="s">
        <v>34</v>
      </c>
      <c r="C24" s="203">
        <v>2781</v>
      </c>
      <c r="D24" s="204">
        <v>37.57820179999999</v>
      </c>
      <c r="E24" s="205"/>
      <c r="F24" s="205"/>
      <c r="G24" s="206"/>
      <c r="H24" s="205"/>
      <c r="I24" s="207"/>
      <c r="J24" s="207">
        <f t="shared" si="0"/>
        <v>37.57820179999999</v>
      </c>
      <c r="K24" s="207"/>
      <c r="L24" s="207">
        <v>38.28584</v>
      </c>
      <c r="M24" s="207">
        <v>1.02753</v>
      </c>
      <c r="N24" s="207">
        <v>22.91929</v>
      </c>
      <c r="O24" s="207">
        <v>18.44439</v>
      </c>
      <c r="P24" s="207">
        <v>0.07375</v>
      </c>
      <c r="Q24" s="207">
        <f t="shared" si="1"/>
        <v>80.7508</v>
      </c>
      <c r="R24" s="208"/>
      <c r="S24" s="209">
        <f t="shared" si="2"/>
        <v>0.47412335233830505</v>
      </c>
    </row>
    <row r="25" spans="1:19" s="210" customFormat="1" ht="15">
      <c r="A25" s="201">
        <v>13</v>
      </c>
      <c r="B25" s="202" t="s">
        <v>35</v>
      </c>
      <c r="C25" s="203">
        <v>3059</v>
      </c>
      <c r="D25" s="204">
        <v>118.9982664999999</v>
      </c>
      <c r="E25" s="205"/>
      <c r="F25" s="205"/>
      <c r="G25" s="206"/>
      <c r="H25" s="205"/>
      <c r="I25" s="203"/>
      <c r="J25" s="207">
        <f t="shared" si="0"/>
        <v>118.9982664999999</v>
      </c>
      <c r="K25" s="207"/>
      <c r="L25" s="207">
        <v>70.87526</v>
      </c>
      <c r="M25" s="207">
        <v>3.19845</v>
      </c>
      <c r="N25" s="207">
        <v>29.05667</v>
      </c>
      <c r="O25" s="207">
        <v>0.70857</v>
      </c>
      <c r="P25" s="207">
        <v>1.36533</v>
      </c>
      <c r="Q25" s="207">
        <f t="shared" si="1"/>
        <v>105.20427999999998</v>
      </c>
      <c r="R25" s="208"/>
      <c r="S25" s="209">
        <f t="shared" si="2"/>
        <v>0.6736917927673666</v>
      </c>
    </row>
    <row r="26" spans="1:18" s="10" customFormat="1" ht="19.5" customHeight="1">
      <c r="A26" s="21"/>
      <c r="B26" s="22" t="s">
        <v>5</v>
      </c>
      <c r="C26" s="23">
        <f>SUM(C13:C25)</f>
        <v>33724</v>
      </c>
      <c r="D26" s="24">
        <f>SUM(D13:D25)</f>
        <v>1084.6182207999996</v>
      </c>
      <c r="E26" s="23">
        <f aca="true" t="shared" si="3" ref="E26:J26">SUM(E13:E25)</f>
        <v>0</v>
      </c>
      <c r="F26" s="23">
        <f t="shared" si="3"/>
        <v>0</v>
      </c>
      <c r="G26" s="24">
        <f>SUM(G13:G25)</f>
        <v>0</v>
      </c>
      <c r="H26" s="24">
        <f>SUM(H13:H25)</f>
        <v>0</v>
      </c>
      <c r="I26" s="25">
        <f t="shared" si="3"/>
        <v>0</v>
      </c>
      <c r="J26" s="24">
        <f t="shared" si="3"/>
        <v>1084.6182207999996</v>
      </c>
      <c r="K26" s="24"/>
      <c r="L26" s="26">
        <f aca="true" t="shared" si="4" ref="L26:R26">SUM(L13:L25)</f>
        <v>1968.16398</v>
      </c>
      <c r="M26" s="26">
        <f t="shared" si="4"/>
        <v>97.62586999999999</v>
      </c>
      <c r="N26" s="26">
        <f t="shared" si="4"/>
        <v>1081.2774575</v>
      </c>
      <c r="O26" s="26">
        <f t="shared" si="4"/>
        <v>43.51806</v>
      </c>
      <c r="P26" s="26">
        <f t="shared" si="4"/>
        <v>48.561294999999994</v>
      </c>
      <c r="Q26" s="25">
        <f>SUM(Q13:Q25)</f>
        <v>3239.1466625000003</v>
      </c>
      <c r="R26" s="27">
        <f t="shared" si="4"/>
        <v>0</v>
      </c>
    </row>
    <row r="27" spans="1:18" s="11" customFormat="1" ht="15.75">
      <c r="A27" s="28">
        <v>1</v>
      </c>
      <c r="B27" s="29" t="s">
        <v>54</v>
      </c>
      <c r="C27" s="20"/>
      <c r="D27" s="30">
        <v>68.31302</v>
      </c>
      <c r="E27" s="31"/>
      <c r="F27" s="20"/>
      <c r="G27" s="20"/>
      <c r="H27" s="20"/>
      <c r="I27" s="20"/>
      <c r="J27" s="32">
        <f>SUM(D27:I27)</f>
        <v>68.31302</v>
      </c>
      <c r="K27" s="32"/>
      <c r="L27" s="33">
        <f>19.43+3.2+15.88+9.09+11.05+5.94</f>
        <v>64.58999999999999</v>
      </c>
      <c r="M27" s="33"/>
      <c r="N27" s="33"/>
      <c r="O27" s="33"/>
      <c r="P27" s="33"/>
      <c r="Q27" s="78">
        <f t="shared" si="1"/>
        <v>64.58999999999999</v>
      </c>
      <c r="R27" s="20"/>
    </row>
    <row r="28" spans="1:19" s="11" customFormat="1" ht="15.75">
      <c r="A28" s="28">
        <v>2</v>
      </c>
      <c r="B28" s="29" t="s">
        <v>119</v>
      </c>
      <c r="C28" s="20"/>
      <c r="D28" s="30">
        <v>319.84838220000165</v>
      </c>
      <c r="E28" s="31"/>
      <c r="F28" s="20"/>
      <c r="G28" s="30"/>
      <c r="H28" s="20"/>
      <c r="I28" s="20"/>
      <c r="J28" s="32">
        <f>SUM(D28:I28)</f>
        <v>319.84838220000165</v>
      </c>
      <c r="K28" s="32"/>
      <c r="L28" s="33"/>
      <c r="M28" s="33"/>
      <c r="N28" s="33"/>
      <c r="O28" s="33">
        <f>0.68893+1.53248+1.48104+0.91198+1.00785</f>
        <v>5.62228</v>
      </c>
      <c r="P28" s="33">
        <f>2.27135+2.05755+9.35613+0.82667+0.48209</f>
        <v>14.99379</v>
      </c>
      <c r="Q28" s="78">
        <f t="shared" si="1"/>
        <v>20.61607</v>
      </c>
      <c r="R28" s="20"/>
      <c r="S28" s="46">
        <f>O28+P28</f>
        <v>20.61607</v>
      </c>
    </row>
    <row r="29" spans="1:21" s="39" customFormat="1" ht="19.5" customHeight="1">
      <c r="A29" s="34"/>
      <c r="B29" s="35" t="s">
        <v>5</v>
      </c>
      <c r="C29" s="36">
        <f>SUM(C16:C28)</f>
        <v>57194</v>
      </c>
      <c r="D29" s="37">
        <f>SUM(D27:D28)</f>
        <v>388.16140220000165</v>
      </c>
      <c r="E29" s="36">
        <f aca="true" t="shared" si="5" ref="E29:P29">SUM(E27:E28)</f>
        <v>0</v>
      </c>
      <c r="F29" s="36">
        <f t="shared" si="5"/>
        <v>0</v>
      </c>
      <c r="G29" s="37">
        <f>SUM(G27:G28)</f>
        <v>0</v>
      </c>
      <c r="H29" s="36">
        <f>SUM(H27:H28)</f>
        <v>0</v>
      </c>
      <c r="I29" s="36">
        <f t="shared" si="5"/>
        <v>0</v>
      </c>
      <c r="J29" s="36">
        <f>SUM(J27:J28)</f>
        <v>388.16140220000165</v>
      </c>
      <c r="K29" s="36"/>
      <c r="L29" s="38">
        <f t="shared" si="5"/>
        <v>64.58999999999999</v>
      </c>
      <c r="M29" s="38">
        <f t="shared" si="5"/>
        <v>0</v>
      </c>
      <c r="N29" s="38">
        <f t="shared" si="5"/>
        <v>0</v>
      </c>
      <c r="O29" s="38">
        <f t="shared" si="5"/>
        <v>5.62228</v>
      </c>
      <c r="P29" s="38">
        <f t="shared" si="5"/>
        <v>14.99379</v>
      </c>
      <c r="Q29" s="38">
        <f>SUM(L29:P29)</f>
        <v>85.20607</v>
      </c>
      <c r="R29" s="34"/>
      <c r="T29" s="136"/>
      <c r="U29" s="136"/>
    </row>
    <row r="30" spans="1:20" s="11" customFormat="1" ht="15.75">
      <c r="A30" s="40"/>
      <c r="B30" s="41" t="s">
        <v>55</v>
      </c>
      <c r="C30" s="40"/>
      <c r="D30" s="42">
        <f aca="true" t="shared" si="6" ref="D30:P30">D26+D29</f>
        <v>1472.7796230000013</v>
      </c>
      <c r="E30" s="21">
        <f t="shared" si="6"/>
        <v>0</v>
      </c>
      <c r="F30" s="21">
        <f t="shared" si="6"/>
        <v>0</v>
      </c>
      <c r="G30" s="42">
        <f t="shared" si="6"/>
        <v>0</v>
      </c>
      <c r="H30" s="42">
        <f t="shared" si="6"/>
        <v>0</v>
      </c>
      <c r="I30" s="21">
        <f t="shared" si="6"/>
        <v>0</v>
      </c>
      <c r="J30" s="42">
        <f t="shared" si="6"/>
        <v>1472.7796230000013</v>
      </c>
      <c r="K30" s="42"/>
      <c r="L30" s="43">
        <f t="shared" si="6"/>
        <v>2032.75398</v>
      </c>
      <c r="M30" s="43">
        <f t="shared" si="6"/>
        <v>97.62586999999999</v>
      </c>
      <c r="N30" s="43">
        <f t="shared" si="6"/>
        <v>1081.2774575</v>
      </c>
      <c r="O30" s="43">
        <f t="shared" si="6"/>
        <v>49.140339999999995</v>
      </c>
      <c r="P30" s="43">
        <f t="shared" si="6"/>
        <v>63.55508499999999</v>
      </c>
      <c r="Q30" s="43">
        <f>Q26+Q29</f>
        <v>3324.3527325000005</v>
      </c>
      <c r="R30" s="20"/>
      <c r="S30" s="11">
        <v>2397.7625099999996</v>
      </c>
      <c r="T30" s="46">
        <f>Q30-S30</f>
        <v>926.5902225000009</v>
      </c>
    </row>
    <row r="31" spans="2:17" s="11" customFormat="1" ht="15.75">
      <c r="B31" s="39"/>
      <c r="E31" s="44"/>
      <c r="L31" s="137"/>
      <c r="N31" s="46"/>
      <c r="Q31" s="45"/>
    </row>
    <row r="32" spans="2:17" s="11" customFormat="1" ht="12.75">
      <c r="B32" s="39"/>
      <c r="E32" s="44"/>
      <c r="Q32" s="46"/>
    </row>
    <row r="33" spans="2:5" s="11" customFormat="1" ht="12.75">
      <c r="B33" s="39"/>
      <c r="E33" s="44"/>
    </row>
    <row r="34" spans="2:5" s="11" customFormat="1" ht="12.75">
      <c r="B34" s="39"/>
      <c r="E34" s="44"/>
    </row>
    <row r="35" spans="2:5" s="11" customFormat="1" ht="12.75">
      <c r="B35" s="39"/>
      <c r="E35" s="44"/>
    </row>
    <row r="36" spans="2:17" s="11" customFormat="1" ht="18.75">
      <c r="B36" s="39"/>
      <c r="E36" s="44"/>
      <c r="N36" s="262"/>
      <c r="O36" s="263"/>
      <c r="P36" s="263"/>
      <c r="Q36" s="263"/>
    </row>
    <row r="37" spans="2:17" s="11" customFormat="1" ht="18.75">
      <c r="B37" s="39"/>
      <c r="E37" s="44"/>
      <c r="N37" s="262"/>
      <c r="O37" s="263"/>
      <c r="P37" s="263"/>
      <c r="Q37" s="263"/>
    </row>
  </sheetData>
  <sheetProtection/>
  <mergeCells count="24">
    <mergeCell ref="I9:I11"/>
    <mergeCell ref="N37:Q37"/>
    <mergeCell ref="N10:N11"/>
    <mergeCell ref="Q10:Q11"/>
    <mergeCell ref="O10:P10"/>
    <mergeCell ref="N36:Q36"/>
    <mergeCell ref="A9:A11"/>
    <mergeCell ref="G10:G11"/>
    <mergeCell ref="D9:D11"/>
    <mergeCell ref="E10:E11"/>
    <mergeCell ref="E9:F9"/>
    <mergeCell ref="F10:F11"/>
    <mergeCell ref="G9:H9"/>
    <mergeCell ref="H10:H11"/>
    <mergeCell ref="B9:B11"/>
    <mergeCell ref="J9:J11"/>
    <mergeCell ref="L9:R9"/>
    <mergeCell ref="K9:K11"/>
    <mergeCell ref="L10:L11"/>
    <mergeCell ref="M10:M11"/>
    <mergeCell ref="O1:Q1"/>
    <mergeCell ref="A2:Q2"/>
    <mergeCell ref="A4:Q4"/>
    <mergeCell ref="A6:Q6"/>
  </mergeCells>
  <conditionalFormatting sqref="S13:S25">
    <cfRule type="cellIs" priority="1" dxfId="1" operator="lessThanOrEqual" stopIfTrue="1">
      <formula>0.6</formula>
    </cfRule>
  </conditionalFormatting>
  <printOptions horizontalCentered="1"/>
  <pageMargins left="0.5" right="0.25" top="0.75" bottom="0.75" header="0.5" footer="0.5"/>
  <pageSetup horizontalDpi="600" verticalDpi="600" orientation="landscape" paperSize="9" scale="69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view="pageBreakPreview" zoomScale="70" zoomScaleNormal="70" zoomScaleSheetLayoutView="70" zoomScalePageLayoutView="0" workbookViewId="0" topLeftCell="A1">
      <pane xSplit="2" ySplit="13" topLeftCell="M1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G25" sqref="AG25"/>
    </sheetView>
  </sheetViews>
  <sheetFormatPr defaultColWidth="9.140625" defaultRowHeight="15"/>
  <cols>
    <col min="1" max="1" width="4.140625" style="51" customWidth="1"/>
    <col min="2" max="2" width="20.57421875" style="50" customWidth="1"/>
    <col min="3" max="3" width="7.57421875" style="51" customWidth="1"/>
    <col min="4" max="4" width="8.57421875" style="51" customWidth="1"/>
    <col min="5" max="6" width="7.57421875" style="51" customWidth="1"/>
    <col min="7" max="7" width="8.57421875" style="51" customWidth="1"/>
    <col min="8" max="8" width="8.28125" style="51" customWidth="1"/>
    <col min="9" max="9" width="7.57421875" style="51" customWidth="1"/>
    <col min="10" max="10" width="8.8515625" style="51" customWidth="1"/>
    <col min="11" max="11" width="8.7109375" style="51" customWidth="1"/>
    <col min="12" max="16" width="7.57421875" style="51" customWidth="1"/>
    <col min="17" max="17" width="8.57421875" style="51" customWidth="1"/>
    <col min="18" max="18" width="6.28125" style="51" customWidth="1"/>
    <col min="19" max="19" width="9.28125" style="51" customWidth="1"/>
    <col min="20" max="23" width="8.00390625" style="51" customWidth="1"/>
    <col min="24" max="24" width="8.8515625" style="51" customWidth="1"/>
    <col min="25" max="38" width="8.00390625" style="51" customWidth="1"/>
    <col min="39" max="40" width="7.00390625" style="51" customWidth="1"/>
    <col min="41" max="41" width="8.7109375" style="51" customWidth="1"/>
    <col min="42" max="42" width="6.28125" style="51" customWidth="1"/>
    <col min="43" max="43" width="6.7109375" style="51" customWidth="1"/>
    <col min="44" max="44" width="7.00390625" style="51" customWidth="1"/>
    <col min="45" max="45" width="6.00390625" style="51" customWidth="1"/>
    <col min="46" max="46" width="6.8515625" style="51" customWidth="1"/>
    <col min="47" max="47" width="7.57421875" style="51" customWidth="1"/>
    <col min="48" max="48" width="6.140625" style="51" customWidth="1"/>
    <col min="49" max="49" width="7.00390625" style="51" customWidth="1"/>
    <col min="50" max="50" width="7.57421875" style="51" customWidth="1"/>
    <col min="51" max="51" width="6.00390625" style="51" customWidth="1"/>
    <col min="52" max="52" width="5.421875" style="51" customWidth="1"/>
    <col min="53" max="53" width="7.57421875" style="51" customWidth="1"/>
    <col min="54" max="54" width="6.28125" style="51" customWidth="1"/>
    <col min="55" max="55" width="5.8515625" style="51" customWidth="1"/>
    <col min="56" max="56" width="7.00390625" style="51" customWidth="1"/>
    <col min="57" max="58" width="6.140625" style="51" customWidth="1"/>
    <col min="59" max="59" width="9.8515625" style="51" customWidth="1"/>
    <col min="60" max="60" width="6.140625" style="51" customWidth="1"/>
    <col min="61" max="61" width="6.421875" style="51" customWidth="1"/>
    <col min="62" max="62" width="9.421875" style="51" customWidth="1"/>
    <col min="63" max="63" width="9.28125" style="51" bestFit="1" customWidth="1"/>
    <col min="64" max="16384" width="9.140625" style="51" customWidth="1"/>
  </cols>
  <sheetData>
    <row r="1" ht="16.5">
      <c r="A1" s="49"/>
    </row>
    <row r="2" spans="1:62" ht="21.75" customHeight="1">
      <c r="A2" s="247" t="s">
        <v>62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8" t="s">
        <v>62</v>
      </c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 t="s">
        <v>62</v>
      </c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</row>
    <row r="3" spans="1:40" ht="15" customHeight="1">
      <c r="A3" s="52"/>
      <c r="B3" s="52"/>
      <c r="U3" s="52"/>
      <c r="V3" s="52"/>
      <c r="AM3" s="52"/>
      <c r="AN3" s="52"/>
    </row>
    <row r="4" spans="1:62" ht="20.25" customHeight="1">
      <c r="A4" s="249" t="s">
        <v>38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 t="s">
        <v>38</v>
      </c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 t="s">
        <v>38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</row>
    <row r="5" spans="1:40" ht="19.5" customHeight="1">
      <c r="A5" s="53"/>
      <c r="B5" s="53"/>
      <c r="I5" s="54"/>
      <c r="J5" s="54"/>
      <c r="U5" s="53"/>
      <c r="V5" s="53"/>
      <c r="AM5" s="53"/>
      <c r="AN5" s="53"/>
    </row>
    <row r="6" spans="1:62" ht="18.75" customHeight="1">
      <c r="A6" s="282" t="s">
        <v>122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 t="s">
        <v>122</v>
      </c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 t="s">
        <v>122</v>
      </c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</row>
    <row r="7" spans="1:2" ht="13.5" customHeight="1">
      <c r="A7" s="53"/>
      <c r="B7" s="53"/>
    </row>
    <row r="8" spans="1:2" ht="19.5" customHeight="1">
      <c r="A8" s="55" t="s">
        <v>39</v>
      </c>
      <c r="B8" s="56"/>
    </row>
    <row r="9" spans="2:62" ht="20.25">
      <c r="B9" s="51"/>
      <c r="C9" s="283">
        <v>1</v>
      </c>
      <c r="D9" s="283"/>
      <c r="E9" s="283"/>
      <c r="F9" s="283"/>
      <c r="G9" s="283"/>
      <c r="H9" s="283"/>
      <c r="I9" s="245">
        <v>2</v>
      </c>
      <c r="J9" s="245"/>
      <c r="K9" s="245"/>
      <c r="L9" s="245"/>
      <c r="M9" s="245"/>
      <c r="N9" s="245"/>
      <c r="O9" s="245">
        <v>3</v>
      </c>
      <c r="P9" s="245"/>
      <c r="Q9" s="245"/>
      <c r="R9" s="245"/>
      <c r="S9" s="245"/>
      <c r="T9" s="245"/>
      <c r="U9" s="245">
        <v>4</v>
      </c>
      <c r="V9" s="245"/>
      <c r="W9" s="245"/>
      <c r="X9" s="245"/>
      <c r="Y9" s="245"/>
      <c r="Z9" s="245"/>
      <c r="AA9" s="245">
        <v>5</v>
      </c>
      <c r="AB9" s="245"/>
      <c r="AC9" s="245"/>
      <c r="AD9" s="245"/>
      <c r="AE9" s="245"/>
      <c r="AF9" s="245"/>
      <c r="AG9" s="246">
        <v>6</v>
      </c>
      <c r="AH9" s="246"/>
      <c r="AI9" s="246"/>
      <c r="AJ9" s="246"/>
      <c r="AK9" s="246"/>
      <c r="AL9" s="246"/>
      <c r="AM9" s="246">
        <v>7</v>
      </c>
      <c r="AN9" s="246"/>
      <c r="AO9" s="246"/>
      <c r="AP9" s="246"/>
      <c r="AQ9" s="246"/>
      <c r="AR9" s="246"/>
      <c r="AS9" s="246">
        <v>8</v>
      </c>
      <c r="AT9" s="246"/>
      <c r="AU9" s="246"/>
      <c r="AV9" s="246"/>
      <c r="AW9" s="246"/>
      <c r="AX9" s="246"/>
      <c r="AY9" s="246">
        <v>9</v>
      </c>
      <c r="AZ9" s="246"/>
      <c r="BA9" s="246"/>
      <c r="BB9" s="246"/>
      <c r="BC9" s="246"/>
      <c r="BD9" s="246"/>
      <c r="BE9" s="246">
        <v>10</v>
      </c>
      <c r="BF9" s="246"/>
      <c r="BG9" s="246"/>
      <c r="BH9" s="246"/>
      <c r="BI9" s="246"/>
      <c r="BJ9" s="246"/>
    </row>
    <row r="10" spans="1:62" s="57" customFormat="1" ht="31.5" customHeight="1">
      <c r="A10" s="288" t="s">
        <v>0</v>
      </c>
      <c r="B10" s="291" t="s">
        <v>41</v>
      </c>
      <c r="C10" s="281" t="s">
        <v>63</v>
      </c>
      <c r="D10" s="281"/>
      <c r="E10" s="281"/>
      <c r="F10" s="281"/>
      <c r="G10" s="281"/>
      <c r="H10" s="281"/>
      <c r="I10" s="251" t="s">
        <v>64</v>
      </c>
      <c r="J10" s="252"/>
      <c r="K10" s="252"/>
      <c r="L10" s="252"/>
      <c r="M10" s="252"/>
      <c r="N10" s="287"/>
      <c r="O10" s="251" t="s">
        <v>65</v>
      </c>
      <c r="P10" s="252"/>
      <c r="Q10" s="252"/>
      <c r="R10" s="252"/>
      <c r="S10" s="252"/>
      <c r="T10" s="287"/>
      <c r="U10" s="251" t="s">
        <v>66</v>
      </c>
      <c r="V10" s="252"/>
      <c r="W10" s="252"/>
      <c r="X10" s="252"/>
      <c r="Y10" s="252"/>
      <c r="Z10" s="252"/>
      <c r="AA10" s="251" t="s">
        <v>67</v>
      </c>
      <c r="AB10" s="252"/>
      <c r="AC10" s="252"/>
      <c r="AD10" s="252"/>
      <c r="AE10" s="252"/>
      <c r="AF10" s="252"/>
      <c r="AG10" s="281" t="s">
        <v>68</v>
      </c>
      <c r="AH10" s="281"/>
      <c r="AI10" s="281"/>
      <c r="AJ10" s="281"/>
      <c r="AK10" s="281"/>
      <c r="AL10" s="281"/>
      <c r="AM10" s="281" t="s">
        <v>69</v>
      </c>
      <c r="AN10" s="281"/>
      <c r="AO10" s="281"/>
      <c r="AP10" s="281"/>
      <c r="AQ10" s="281"/>
      <c r="AR10" s="281"/>
      <c r="AS10" s="281" t="s">
        <v>70</v>
      </c>
      <c r="AT10" s="281"/>
      <c r="AU10" s="281"/>
      <c r="AV10" s="281"/>
      <c r="AW10" s="281"/>
      <c r="AX10" s="281"/>
      <c r="AY10" s="281" t="s">
        <v>71</v>
      </c>
      <c r="AZ10" s="281"/>
      <c r="BA10" s="281"/>
      <c r="BB10" s="281"/>
      <c r="BC10" s="281"/>
      <c r="BD10" s="281"/>
      <c r="BE10" s="281" t="s">
        <v>72</v>
      </c>
      <c r="BF10" s="281"/>
      <c r="BG10" s="281"/>
      <c r="BH10" s="281"/>
      <c r="BI10" s="281"/>
      <c r="BJ10" s="281"/>
    </row>
    <row r="11" spans="1:62" s="57" customFormat="1" ht="28.5" customHeight="1">
      <c r="A11" s="289"/>
      <c r="B11" s="292"/>
      <c r="C11" s="281" t="s">
        <v>73</v>
      </c>
      <c r="D11" s="281"/>
      <c r="E11" s="281"/>
      <c r="F11" s="281" t="s">
        <v>74</v>
      </c>
      <c r="G11" s="281"/>
      <c r="H11" s="281"/>
      <c r="I11" s="281" t="s">
        <v>73</v>
      </c>
      <c r="J11" s="281"/>
      <c r="K11" s="281"/>
      <c r="L11" s="281" t="s">
        <v>74</v>
      </c>
      <c r="M11" s="281"/>
      <c r="N11" s="281"/>
      <c r="O11" s="281" t="s">
        <v>73</v>
      </c>
      <c r="P11" s="281"/>
      <c r="Q11" s="281"/>
      <c r="R11" s="281" t="s">
        <v>74</v>
      </c>
      <c r="S11" s="281"/>
      <c r="T11" s="281"/>
      <c r="U11" s="281" t="s">
        <v>73</v>
      </c>
      <c r="V11" s="281"/>
      <c r="W11" s="281"/>
      <c r="X11" s="281" t="s">
        <v>74</v>
      </c>
      <c r="Y11" s="281"/>
      <c r="Z11" s="281"/>
      <c r="AA11" s="281" t="s">
        <v>73</v>
      </c>
      <c r="AB11" s="281"/>
      <c r="AC11" s="281"/>
      <c r="AD11" s="281" t="s">
        <v>74</v>
      </c>
      <c r="AE11" s="281"/>
      <c r="AF11" s="281"/>
      <c r="AG11" s="281" t="s">
        <v>73</v>
      </c>
      <c r="AH11" s="281"/>
      <c r="AI11" s="281"/>
      <c r="AJ11" s="281" t="s">
        <v>74</v>
      </c>
      <c r="AK11" s="281"/>
      <c r="AL11" s="281"/>
      <c r="AM11" s="281" t="s">
        <v>73</v>
      </c>
      <c r="AN11" s="281"/>
      <c r="AO11" s="281"/>
      <c r="AP11" s="281" t="s">
        <v>74</v>
      </c>
      <c r="AQ11" s="281"/>
      <c r="AR11" s="281"/>
      <c r="AS11" s="281" t="s">
        <v>73</v>
      </c>
      <c r="AT11" s="281"/>
      <c r="AU11" s="281"/>
      <c r="AV11" s="281" t="s">
        <v>74</v>
      </c>
      <c r="AW11" s="281"/>
      <c r="AX11" s="281"/>
      <c r="AY11" s="281" t="s">
        <v>73</v>
      </c>
      <c r="AZ11" s="281"/>
      <c r="BA11" s="281"/>
      <c r="BB11" s="281" t="s">
        <v>74</v>
      </c>
      <c r="BC11" s="281"/>
      <c r="BD11" s="281"/>
      <c r="BE11" s="281" t="s">
        <v>73</v>
      </c>
      <c r="BF11" s="281"/>
      <c r="BG11" s="281"/>
      <c r="BH11" s="281" t="s">
        <v>74</v>
      </c>
      <c r="BI11" s="281"/>
      <c r="BJ11" s="281"/>
    </row>
    <row r="12" spans="1:62" s="58" customFormat="1" ht="28.5" customHeight="1">
      <c r="A12" s="290"/>
      <c r="B12" s="293"/>
      <c r="C12" s="284" t="s">
        <v>75</v>
      </c>
      <c r="D12" s="284"/>
      <c r="E12" s="285" t="s">
        <v>76</v>
      </c>
      <c r="F12" s="284" t="s">
        <v>75</v>
      </c>
      <c r="G12" s="284"/>
      <c r="H12" s="285" t="s">
        <v>76</v>
      </c>
      <c r="I12" s="284" t="s">
        <v>75</v>
      </c>
      <c r="J12" s="284"/>
      <c r="K12" s="285" t="s">
        <v>76</v>
      </c>
      <c r="L12" s="284" t="s">
        <v>75</v>
      </c>
      <c r="M12" s="284"/>
      <c r="N12" s="285" t="s">
        <v>76</v>
      </c>
      <c r="O12" s="284" t="s">
        <v>75</v>
      </c>
      <c r="P12" s="284"/>
      <c r="Q12" s="285" t="s">
        <v>76</v>
      </c>
      <c r="R12" s="284" t="s">
        <v>75</v>
      </c>
      <c r="S12" s="284"/>
      <c r="T12" s="285" t="s">
        <v>76</v>
      </c>
      <c r="U12" s="284" t="s">
        <v>75</v>
      </c>
      <c r="V12" s="284"/>
      <c r="W12" s="285" t="s">
        <v>76</v>
      </c>
      <c r="X12" s="284" t="s">
        <v>75</v>
      </c>
      <c r="Y12" s="284"/>
      <c r="Z12" s="285" t="s">
        <v>76</v>
      </c>
      <c r="AA12" s="284" t="s">
        <v>75</v>
      </c>
      <c r="AB12" s="284"/>
      <c r="AC12" s="285" t="s">
        <v>76</v>
      </c>
      <c r="AD12" s="284" t="s">
        <v>75</v>
      </c>
      <c r="AE12" s="284"/>
      <c r="AF12" s="285" t="s">
        <v>76</v>
      </c>
      <c r="AG12" s="284" t="s">
        <v>75</v>
      </c>
      <c r="AH12" s="284"/>
      <c r="AI12" s="285" t="s">
        <v>76</v>
      </c>
      <c r="AJ12" s="284" t="s">
        <v>75</v>
      </c>
      <c r="AK12" s="284"/>
      <c r="AL12" s="285" t="s">
        <v>76</v>
      </c>
      <c r="AM12" s="284" t="s">
        <v>75</v>
      </c>
      <c r="AN12" s="284"/>
      <c r="AO12" s="285" t="s">
        <v>76</v>
      </c>
      <c r="AP12" s="284" t="s">
        <v>75</v>
      </c>
      <c r="AQ12" s="284"/>
      <c r="AR12" s="285" t="s">
        <v>76</v>
      </c>
      <c r="AS12" s="284" t="s">
        <v>75</v>
      </c>
      <c r="AT12" s="284"/>
      <c r="AU12" s="285" t="s">
        <v>76</v>
      </c>
      <c r="AV12" s="284" t="s">
        <v>75</v>
      </c>
      <c r="AW12" s="284"/>
      <c r="AX12" s="285" t="s">
        <v>76</v>
      </c>
      <c r="AY12" s="284" t="s">
        <v>75</v>
      </c>
      <c r="AZ12" s="284"/>
      <c r="BA12" s="285" t="s">
        <v>76</v>
      </c>
      <c r="BB12" s="284" t="s">
        <v>75</v>
      </c>
      <c r="BC12" s="284"/>
      <c r="BD12" s="285" t="s">
        <v>76</v>
      </c>
      <c r="BE12" s="284" t="s">
        <v>75</v>
      </c>
      <c r="BF12" s="284"/>
      <c r="BG12" s="285" t="s">
        <v>76</v>
      </c>
      <c r="BH12" s="284" t="s">
        <v>75</v>
      </c>
      <c r="BI12" s="284"/>
      <c r="BJ12" s="285" t="s">
        <v>76</v>
      </c>
    </row>
    <row r="13" spans="1:62" s="63" customFormat="1" ht="13.5" customHeight="1">
      <c r="A13" s="59"/>
      <c r="B13" s="60"/>
      <c r="C13" s="61" t="s">
        <v>77</v>
      </c>
      <c r="D13" s="61" t="s">
        <v>78</v>
      </c>
      <c r="E13" s="286"/>
      <c r="F13" s="61" t="s">
        <v>77</v>
      </c>
      <c r="G13" s="61" t="s">
        <v>78</v>
      </c>
      <c r="H13" s="286"/>
      <c r="I13" s="61" t="s">
        <v>77</v>
      </c>
      <c r="J13" s="61" t="s">
        <v>79</v>
      </c>
      <c r="K13" s="286"/>
      <c r="L13" s="61" t="s">
        <v>77</v>
      </c>
      <c r="M13" s="61" t="s">
        <v>79</v>
      </c>
      <c r="N13" s="286"/>
      <c r="O13" s="61" t="s">
        <v>77</v>
      </c>
      <c r="P13" s="61" t="s">
        <v>80</v>
      </c>
      <c r="Q13" s="286"/>
      <c r="R13" s="61" t="s">
        <v>77</v>
      </c>
      <c r="S13" s="61" t="s">
        <v>80</v>
      </c>
      <c r="T13" s="286"/>
      <c r="U13" s="61" t="s">
        <v>77</v>
      </c>
      <c r="V13" s="62" t="s">
        <v>79</v>
      </c>
      <c r="W13" s="286"/>
      <c r="X13" s="61" t="s">
        <v>77</v>
      </c>
      <c r="Y13" s="61" t="s">
        <v>79</v>
      </c>
      <c r="Z13" s="286"/>
      <c r="AA13" s="61" t="s">
        <v>77</v>
      </c>
      <c r="AB13" s="61" t="s">
        <v>78</v>
      </c>
      <c r="AC13" s="286"/>
      <c r="AD13" s="61" t="s">
        <v>77</v>
      </c>
      <c r="AE13" s="61" t="s">
        <v>78</v>
      </c>
      <c r="AF13" s="286"/>
      <c r="AG13" s="61" t="s">
        <v>77</v>
      </c>
      <c r="AH13" s="61" t="s">
        <v>79</v>
      </c>
      <c r="AI13" s="286"/>
      <c r="AJ13" s="61" t="s">
        <v>77</v>
      </c>
      <c r="AK13" s="61" t="s">
        <v>79</v>
      </c>
      <c r="AL13" s="286"/>
      <c r="AM13" s="61" t="s">
        <v>77</v>
      </c>
      <c r="AN13" s="61" t="s">
        <v>80</v>
      </c>
      <c r="AO13" s="286"/>
      <c r="AP13" s="61" t="s">
        <v>77</v>
      </c>
      <c r="AQ13" s="61" t="s">
        <v>80</v>
      </c>
      <c r="AR13" s="286"/>
      <c r="AS13" s="61" t="s">
        <v>77</v>
      </c>
      <c r="AT13" s="61" t="s">
        <v>80</v>
      </c>
      <c r="AU13" s="286"/>
      <c r="AV13" s="61" t="s">
        <v>77</v>
      </c>
      <c r="AW13" s="61" t="s">
        <v>80</v>
      </c>
      <c r="AX13" s="286"/>
      <c r="AY13" s="61" t="s">
        <v>77</v>
      </c>
      <c r="AZ13" s="61"/>
      <c r="BA13" s="286"/>
      <c r="BB13" s="61" t="s">
        <v>77</v>
      </c>
      <c r="BC13" s="61"/>
      <c r="BD13" s="286"/>
      <c r="BE13" s="61" t="s">
        <v>77</v>
      </c>
      <c r="BF13" s="61"/>
      <c r="BG13" s="286"/>
      <c r="BH13" s="61" t="s">
        <v>77</v>
      </c>
      <c r="BI13" s="61"/>
      <c r="BJ13" s="286"/>
    </row>
    <row r="14" spans="1:63" s="221" customFormat="1" ht="16.5" customHeight="1">
      <c r="A14" s="211">
        <v>1</v>
      </c>
      <c r="B14" s="212" t="s">
        <v>23</v>
      </c>
      <c r="C14" s="213">
        <v>44</v>
      </c>
      <c r="D14" s="214">
        <v>39025.49</v>
      </c>
      <c r="E14" s="213">
        <v>17.18616</v>
      </c>
      <c r="F14" s="213">
        <v>11</v>
      </c>
      <c r="G14" s="213">
        <v>31584.36</v>
      </c>
      <c r="H14" s="213">
        <v>11.01795</v>
      </c>
      <c r="I14" s="213">
        <v>20</v>
      </c>
      <c r="J14" s="213">
        <v>74.04</v>
      </c>
      <c r="K14" s="213">
        <v>1.994135</v>
      </c>
      <c r="L14" s="213">
        <v>25</v>
      </c>
      <c r="M14" s="213">
        <v>20</v>
      </c>
      <c r="N14" s="213">
        <v>1.19649</v>
      </c>
      <c r="O14" s="213">
        <v>1</v>
      </c>
      <c r="P14" s="213">
        <v>0.55</v>
      </c>
      <c r="Q14" s="213">
        <v>0.25625</v>
      </c>
      <c r="R14" s="213">
        <v>0</v>
      </c>
      <c r="S14" s="213">
        <v>0</v>
      </c>
      <c r="T14" s="213">
        <v>0</v>
      </c>
      <c r="U14" s="213">
        <v>6</v>
      </c>
      <c r="V14" s="213">
        <v>3.25</v>
      </c>
      <c r="W14" s="213">
        <v>4.74836</v>
      </c>
      <c r="X14" s="213">
        <v>2</v>
      </c>
      <c r="Y14" s="213">
        <v>1.5</v>
      </c>
      <c r="Z14" s="213">
        <v>0.4</v>
      </c>
      <c r="AA14" s="213">
        <v>17</v>
      </c>
      <c r="AB14" s="213">
        <v>7960</v>
      </c>
      <c r="AC14" s="213">
        <v>7.13375</v>
      </c>
      <c r="AD14" s="213">
        <v>2</v>
      </c>
      <c r="AE14" s="213">
        <v>350</v>
      </c>
      <c r="AF14" s="213">
        <v>0.83278</v>
      </c>
      <c r="AG14" s="213">
        <v>5</v>
      </c>
      <c r="AH14" s="213">
        <v>5.05</v>
      </c>
      <c r="AI14" s="213">
        <v>3.218385</v>
      </c>
      <c r="AJ14" s="213">
        <v>1</v>
      </c>
      <c r="AK14" s="213">
        <v>0</v>
      </c>
      <c r="AL14" s="213">
        <v>0.93825</v>
      </c>
      <c r="AM14" s="213">
        <v>16</v>
      </c>
      <c r="AN14" s="213">
        <v>10.418999999999999</v>
      </c>
      <c r="AO14" s="213">
        <v>22.29867</v>
      </c>
      <c r="AP14" s="213">
        <v>9</v>
      </c>
      <c r="AQ14" s="213">
        <v>6.493</v>
      </c>
      <c r="AR14" s="213">
        <v>37.19147</v>
      </c>
      <c r="AS14" s="213">
        <v>54</v>
      </c>
      <c r="AT14" s="213">
        <v>53.685</v>
      </c>
      <c r="AU14" s="213">
        <v>60.01323</v>
      </c>
      <c r="AV14" s="213">
        <v>28</v>
      </c>
      <c r="AW14" s="213">
        <v>25.765</v>
      </c>
      <c r="AX14" s="213">
        <v>29.07523</v>
      </c>
      <c r="AY14" s="213">
        <v>0</v>
      </c>
      <c r="AZ14" s="213">
        <v>0</v>
      </c>
      <c r="BA14" s="213">
        <v>0</v>
      </c>
      <c r="BB14" s="213">
        <v>0</v>
      </c>
      <c r="BC14" s="213">
        <v>0</v>
      </c>
      <c r="BD14" s="213">
        <v>0</v>
      </c>
      <c r="BE14" s="214">
        <f aca="true" t="shared" si="0" ref="BE14:BE26">SUM(C14,I14,O14,U14,AA14,AG14,AM14,AS14,AY14)</f>
        <v>163</v>
      </c>
      <c r="BF14" s="218"/>
      <c r="BG14" s="219">
        <f aca="true" t="shared" si="1" ref="BG14:BH26">SUM(E14,K14,Q14,W14,AC14,AI14,AO14,AU14,BA14)</f>
        <v>116.84894</v>
      </c>
      <c r="BH14" s="218">
        <f>SUM(F14,L14,R14,X14,AD14,AJ14,AP14,AV14,BB14)</f>
        <v>78</v>
      </c>
      <c r="BI14" s="218">
        <v>0</v>
      </c>
      <c r="BJ14" s="219">
        <v>62.43187</v>
      </c>
      <c r="BK14" s="220">
        <f>BG14+BJ14</f>
        <v>179.28081</v>
      </c>
    </row>
    <row r="15" spans="1:63" s="174" customFormat="1" ht="18">
      <c r="A15" s="167">
        <v>2</v>
      </c>
      <c r="B15" s="168" t="s">
        <v>24</v>
      </c>
      <c r="C15" s="169">
        <v>0</v>
      </c>
      <c r="D15" s="170">
        <v>0</v>
      </c>
      <c r="E15" s="169">
        <v>0</v>
      </c>
      <c r="F15" s="169">
        <v>19</v>
      </c>
      <c r="G15" s="169">
        <v>34096.19047619047</v>
      </c>
      <c r="H15" s="169">
        <v>10.7403</v>
      </c>
      <c r="I15" s="169">
        <v>2</v>
      </c>
      <c r="J15" s="169">
        <v>0.16046875</v>
      </c>
      <c r="K15" s="169">
        <v>0.05135</v>
      </c>
      <c r="L15" s="169">
        <v>16</v>
      </c>
      <c r="M15" s="169">
        <v>6.9488</v>
      </c>
      <c r="N15" s="169">
        <v>3.14362</v>
      </c>
      <c r="O15" s="169">
        <v>4</v>
      </c>
      <c r="P15" s="169">
        <v>1.2712419354838709</v>
      </c>
      <c r="Q15" s="169">
        <v>0.78817</v>
      </c>
      <c r="R15" s="169">
        <v>5</v>
      </c>
      <c r="S15" s="169">
        <v>8.916415384615384</v>
      </c>
      <c r="T15" s="169">
        <v>5.79567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3</v>
      </c>
      <c r="AB15" s="169">
        <v>2858.6969696969695</v>
      </c>
      <c r="AC15" s="169">
        <v>0.94337</v>
      </c>
      <c r="AD15" s="169">
        <v>5</v>
      </c>
      <c r="AE15" s="169">
        <v>7377.212121212122</v>
      </c>
      <c r="AF15" s="169">
        <v>2.43448</v>
      </c>
      <c r="AG15" s="169">
        <v>0</v>
      </c>
      <c r="AH15" s="169">
        <v>0</v>
      </c>
      <c r="AI15" s="169">
        <v>0</v>
      </c>
      <c r="AJ15" s="169">
        <v>2</v>
      </c>
      <c r="AK15" s="169">
        <v>0.1640625</v>
      </c>
      <c r="AL15" s="169">
        <v>0.0525</v>
      </c>
      <c r="AM15" s="169">
        <v>2</v>
      </c>
      <c r="AN15" s="169">
        <v>0.6731330275229358</v>
      </c>
      <c r="AO15" s="169">
        <v>1.46743</v>
      </c>
      <c r="AP15" s="169">
        <v>33</v>
      </c>
      <c r="AQ15" s="169">
        <v>21.85534396355353</v>
      </c>
      <c r="AR15" s="169">
        <v>47.53573</v>
      </c>
      <c r="AS15" s="169">
        <v>22</v>
      </c>
      <c r="AT15" s="169">
        <v>4.0928759999999995</v>
      </c>
      <c r="AU15" s="169">
        <v>10.24011</v>
      </c>
      <c r="AV15" s="169">
        <v>63</v>
      </c>
      <c r="AW15" s="169">
        <v>39.53487500000001</v>
      </c>
      <c r="AX15" s="169">
        <v>76.28093</v>
      </c>
      <c r="AY15" s="169">
        <v>0</v>
      </c>
      <c r="AZ15" s="169">
        <v>0</v>
      </c>
      <c r="BA15" s="169">
        <v>0</v>
      </c>
      <c r="BB15" s="169">
        <v>0</v>
      </c>
      <c r="BC15" s="169">
        <v>0</v>
      </c>
      <c r="BD15" s="169">
        <v>0</v>
      </c>
      <c r="BE15" s="170">
        <f t="shared" si="0"/>
        <v>33</v>
      </c>
      <c r="BF15" s="171"/>
      <c r="BG15" s="172">
        <f t="shared" si="1"/>
        <v>13.49043</v>
      </c>
      <c r="BH15" s="171">
        <f t="shared" si="1"/>
        <v>143</v>
      </c>
      <c r="BI15" s="171"/>
      <c r="BJ15" s="172">
        <f>SUM(H15,N15,T15,Z15,AF15,AL15,AR15,AX15,BD15)</f>
        <v>145.98323</v>
      </c>
      <c r="BK15" s="173">
        <f aca="true" t="shared" si="2" ref="BK15:BK27">BG15+BJ15</f>
        <v>159.47366</v>
      </c>
    </row>
    <row r="16" spans="1:63" s="221" customFormat="1" ht="18">
      <c r="A16" s="211">
        <v>3</v>
      </c>
      <c r="B16" s="212" t="s">
        <v>25</v>
      </c>
      <c r="C16" s="213">
        <v>40</v>
      </c>
      <c r="D16" s="214">
        <v>107765.7230769231</v>
      </c>
      <c r="E16" s="213">
        <v>35.02386</v>
      </c>
      <c r="F16" s="213">
        <v>4</v>
      </c>
      <c r="G16" s="213">
        <v>10078.061538461538</v>
      </c>
      <c r="H16" s="213">
        <v>3.27537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17</v>
      </c>
      <c r="P16" s="213">
        <v>22.891048387096774</v>
      </c>
      <c r="Q16" s="213">
        <v>14.19245</v>
      </c>
      <c r="R16" s="213">
        <v>0</v>
      </c>
      <c r="S16" s="213">
        <v>0</v>
      </c>
      <c r="T16" s="213">
        <v>0</v>
      </c>
      <c r="U16" s="213">
        <v>0</v>
      </c>
      <c r="V16" s="213">
        <v>0</v>
      </c>
      <c r="W16" s="213">
        <v>0</v>
      </c>
      <c r="X16" s="213">
        <v>0</v>
      </c>
      <c r="Y16" s="213">
        <v>0</v>
      </c>
      <c r="Z16" s="213">
        <v>0</v>
      </c>
      <c r="AA16" s="213">
        <v>0</v>
      </c>
      <c r="AB16" s="213">
        <v>0</v>
      </c>
      <c r="AC16" s="213">
        <v>0</v>
      </c>
      <c r="AD16" s="213">
        <v>0</v>
      </c>
      <c r="AE16" s="213">
        <v>0</v>
      </c>
      <c r="AF16" s="213">
        <v>0</v>
      </c>
      <c r="AG16" s="213">
        <v>2</v>
      </c>
      <c r="AH16" s="213">
        <v>32.59109375</v>
      </c>
      <c r="AI16" s="213">
        <v>10.42915</v>
      </c>
      <c r="AJ16" s="213">
        <v>1</v>
      </c>
      <c r="AK16" s="213">
        <v>0</v>
      </c>
      <c r="AL16" s="213">
        <v>0</v>
      </c>
      <c r="AM16" s="213">
        <v>12</v>
      </c>
      <c r="AN16" s="213">
        <v>20.02618859649123</v>
      </c>
      <c r="AO16" s="213">
        <v>45.65971</v>
      </c>
      <c r="AP16" s="213">
        <v>5</v>
      </c>
      <c r="AQ16" s="213">
        <v>0.702078947368421</v>
      </c>
      <c r="AR16" s="213">
        <v>1.60074</v>
      </c>
      <c r="AS16" s="213">
        <v>181</v>
      </c>
      <c r="AT16" s="213">
        <v>520.5090416666666</v>
      </c>
      <c r="AU16" s="213">
        <v>249.84434</v>
      </c>
      <c r="AV16" s="213">
        <v>66</v>
      </c>
      <c r="AW16" s="213">
        <v>246.41039583333335</v>
      </c>
      <c r="AX16" s="213">
        <v>118.27699</v>
      </c>
      <c r="AY16" s="213">
        <v>0</v>
      </c>
      <c r="AZ16" s="213">
        <v>0</v>
      </c>
      <c r="BA16" s="213">
        <v>0</v>
      </c>
      <c r="BB16" s="213">
        <v>0</v>
      </c>
      <c r="BC16" s="213">
        <v>0</v>
      </c>
      <c r="BD16" s="213">
        <v>0</v>
      </c>
      <c r="BE16" s="214">
        <f t="shared" si="0"/>
        <v>252</v>
      </c>
      <c r="BF16" s="218"/>
      <c r="BG16" s="238">
        <f t="shared" si="1"/>
        <v>355.14950999999996</v>
      </c>
      <c r="BH16" s="218">
        <f t="shared" si="1"/>
        <v>76</v>
      </c>
      <c r="BI16" s="218"/>
      <c r="BJ16" s="219">
        <f>SUM(H16,N16,T16,Z16,AF16,AL16,AR16,AX16,BD16)</f>
        <v>123.1531</v>
      </c>
      <c r="BK16" s="220">
        <f t="shared" si="2"/>
        <v>478.30260999999996</v>
      </c>
    </row>
    <row r="17" spans="1:63" s="221" customFormat="1" ht="18">
      <c r="A17" s="211">
        <v>4</v>
      </c>
      <c r="B17" s="212" t="s">
        <v>26</v>
      </c>
      <c r="C17" s="213">
        <v>11</v>
      </c>
      <c r="D17" s="214">
        <v>26764.259259259263</v>
      </c>
      <c r="E17" s="213">
        <v>7.22635</v>
      </c>
      <c r="F17" s="213">
        <v>9</v>
      </c>
      <c r="G17" s="213">
        <v>23759.037037037036</v>
      </c>
      <c r="H17" s="213">
        <v>6.4149400000000005</v>
      </c>
      <c r="I17" s="213">
        <v>1</v>
      </c>
      <c r="J17" s="213">
        <v>0.12</v>
      </c>
      <c r="K17" s="213">
        <v>0.03</v>
      </c>
      <c r="L17" s="213">
        <v>2</v>
      </c>
      <c r="M17" s="213">
        <v>0.555</v>
      </c>
      <c r="N17" s="213">
        <v>0.13875</v>
      </c>
      <c r="O17" s="213">
        <v>8</v>
      </c>
      <c r="P17" s="213">
        <v>3.9925161290322584</v>
      </c>
      <c r="Q17" s="213">
        <v>2.4753600000000002</v>
      </c>
      <c r="R17" s="213">
        <v>3</v>
      </c>
      <c r="S17" s="213">
        <v>1.2</v>
      </c>
      <c r="T17" s="213">
        <v>0.90226</v>
      </c>
      <c r="U17" s="213">
        <v>0</v>
      </c>
      <c r="V17" s="213">
        <v>0</v>
      </c>
      <c r="W17" s="213">
        <v>0</v>
      </c>
      <c r="X17" s="213">
        <v>0</v>
      </c>
      <c r="Y17" s="213">
        <v>0</v>
      </c>
      <c r="Z17" s="213">
        <v>0</v>
      </c>
      <c r="AA17" s="213">
        <v>0</v>
      </c>
      <c r="AB17" s="213">
        <v>0</v>
      </c>
      <c r="AC17" s="213">
        <v>0</v>
      </c>
      <c r="AD17" s="236">
        <v>2</v>
      </c>
      <c r="AE17" s="213">
        <v>3378.5</v>
      </c>
      <c r="AF17" s="213">
        <v>1.08112</v>
      </c>
      <c r="AG17" s="213">
        <v>5</v>
      </c>
      <c r="AH17" s="213">
        <v>9.575467741935483</v>
      </c>
      <c r="AI17" s="213">
        <v>2.968395</v>
      </c>
      <c r="AJ17" s="213">
        <v>4</v>
      </c>
      <c r="AK17" s="213">
        <v>7.115387096774192</v>
      </c>
      <c r="AL17" s="213">
        <v>2.20577</v>
      </c>
      <c r="AM17" s="213">
        <v>6</v>
      </c>
      <c r="AN17" s="213">
        <v>2.783284444444445</v>
      </c>
      <c r="AO17" s="213">
        <v>6.26239</v>
      </c>
      <c r="AP17" s="213">
        <v>4</v>
      </c>
      <c r="AQ17" s="213">
        <v>3.918297777777777</v>
      </c>
      <c r="AR17" s="213">
        <v>8.81617</v>
      </c>
      <c r="AS17" s="213">
        <v>64</v>
      </c>
      <c r="AT17" s="213">
        <v>29.67</v>
      </c>
      <c r="AU17" s="213">
        <v>42.37662</v>
      </c>
      <c r="AV17" s="213">
        <v>65</v>
      </c>
      <c r="AW17" s="213">
        <v>73.21</v>
      </c>
      <c r="AX17" s="213">
        <v>50.874129999999994</v>
      </c>
      <c r="AY17" s="213">
        <v>0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4">
        <f t="shared" si="0"/>
        <v>95</v>
      </c>
      <c r="BF17" s="218"/>
      <c r="BG17" s="219">
        <f t="shared" si="1"/>
        <v>61.33911500000001</v>
      </c>
      <c r="BH17" s="218">
        <f t="shared" si="1"/>
        <v>89</v>
      </c>
      <c r="BI17" s="218"/>
      <c r="BJ17" s="219">
        <f>SUM(H17,N17,T17,Z17,AF17,AL17,AR17,AX17,BD17)</f>
        <v>70.43314</v>
      </c>
      <c r="BK17" s="220">
        <f t="shared" si="2"/>
        <v>131.772255</v>
      </c>
    </row>
    <row r="18" spans="1:63" s="221" customFormat="1" ht="18">
      <c r="A18" s="211">
        <v>5</v>
      </c>
      <c r="B18" s="212" t="s">
        <v>27</v>
      </c>
      <c r="C18" s="213">
        <v>14</v>
      </c>
      <c r="D18" s="214">
        <v>26472.12</v>
      </c>
      <c r="E18" s="213">
        <v>10.09016</v>
      </c>
      <c r="F18" s="213">
        <v>7</v>
      </c>
      <c r="G18" s="213">
        <v>2765.81</v>
      </c>
      <c r="H18" s="213">
        <v>1.33190609</v>
      </c>
      <c r="I18" s="213">
        <v>0</v>
      </c>
      <c r="J18" s="213">
        <v>0</v>
      </c>
      <c r="K18" s="215">
        <v>0</v>
      </c>
      <c r="L18" s="213">
        <v>9</v>
      </c>
      <c r="M18" s="213">
        <v>5.1</v>
      </c>
      <c r="N18" s="215">
        <v>1.29</v>
      </c>
      <c r="O18" s="214">
        <v>39</v>
      </c>
      <c r="P18" s="214">
        <v>111.17</v>
      </c>
      <c r="Q18" s="215">
        <v>46.28495</v>
      </c>
      <c r="R18" s="214">
        <v>7</v>
      </c>
      <c r="S18" s="216">
        <v>1489.7</v>
      </c>
      <c r="T18" s="215">
        <v>6.8535</v>
      </c>
      <c r="U18" s="213">
        <v>0</v>
      </c>
      <c r="V18" s="213">
        <v>0</v>
      </c>
      <c r="W18" s="213">
        <v>0</v>
      </c>
      <c r="X18" s="213">
        <v>0</v>
      </c>
      <c r="Y18" s="213">
        <v>0</v>
      </c>
      <c r="Z18" s="213">
        <v>0</v>
      </c>
      <c r="AA18" s="213">
        <v>1</v>
      </c>
      <c r="AB18" s="213">
        <v>2088</v>
      </c>
      <c r="AC18" s="213">
        <v>7.61</v>
      </c>
      <c r="AD18" s="213">
        <v>0</v>
      </c>
      <c r="AE18" s="213">
        <v>0</v>
      </c>
      <c r="AF18" s="213">
        <v>0</v>
      </c>
      <c r="AG18" s="213">
        <v>4</v>
      </c>
      <c r="AH18" s="213">
        <v>5.65</v>
      </c>
      <c r="AI18" s="213">
        <v>2.68813</v>
      </c>
      <c r="AJ18" s="213">
        <v>3</v>
      </c>
      <c r="AK18" s="213">
        <v>16</v>
      </c>
      <c r="AL18" s="213">
        <v>8.78545</v>
      </c>
      <c r="AM18" s="213">
        <v>53</v>
      </c>
      <c r="AN18" s="213">
        <v>34.50300000000001</v>
      </c>
      <c r="AO18" s="213">
        <v>59.806925</v>
      </c>
      <c r="AP18" s="213">
        <v>47</v>
      </c>
      <c r="AQ18" s="213">
        <v>36.516</v>
      </c>
      <c r="AR18" s="213">
        <v>33.33593</v>
      </c>
      <c r="AS18" s="213">
        <v>86</v>
      </c>
      <c r="AT18" s="217">
        <v>90.5</v>
      </c>
      <c r="AU18" s="213">
        <v>98.05933</v>
      </c>
      <c r="AV18" s="213">
        <v>31</v>
      </c>
      <c r="AW18" s="217">
        <v>48.524</v>
      </c>
      <c r="AX18" s="213">
        <v>49.545255</v>
      </c>
      <c r="AY18" s="213">
        <v>0</v>
      </c>
      <c r="AZ18" s="213">
        <v>0</v>
      </c>
      <c r="BA18" s="213">
        <v>0</v>
      </c>
      <c r="BB18" s="213">
        <v>0</v>
      </c>
      <c r="BC18" s="213">
        <v>0</v>
      </c>
      <c r="BD18" s="213">
        <v>0</v>
      </c>
      <c r="BE18" s="214">
        <f t="shared" si="0"/>
        <v>197</v>
      </c>
      <c r="BF18" s="218"/>
      <c r="BG18" s="219">
        <f t="shared" si="1"/>
        <v>224.539495</v>
      </c>
      <c r="BH18" s="218">
        <f t="shared" si="1"/>
        <v>104</v>
      </c>
      <c r="BI18" s="218"/>
      <c r="BJ18" s="219">
        <f aca="true" t="shared" si="3" ref="BJ18:BJ26">SUM(H18,N18,T18,Z18,AF18,AL18,AR18,AX18,BD18)</f>
        <v>101.14204108999999</v>
      </c>
      <c r="BK18" s="220">
        <f t="shared" si="2"/>
        <v>325.68153609</v>
      </c>
    </row>
    <row r="19" spans="1:63" s="190" customFormat="1" ht="18">
      <c r="A19" s="183">
        <v>6</v>
      </c>
      <c r="B19" s="184" t="s">
        <v>28</v>
      </c>
      <c r="C19" s="185">
        <v>27</v>
      </c>
      <c r="D19" s="186">
        <v>67351.5</v>
      </c>
      <c r="E19" s="185">
        <v>20.1926122</v>
      </c>
      <c r="F19" s="185">
        <v>29</v>
      </c>
      <c r="G19" s="185">
        <v>33342.05</v>
      </c>
      <c r="H19" s="185">
        <v>27.85439</v>
      </c>
      <c r="I19" s="185">
        <v>11</v>
      </c>
      <c r="J19" s="185">
        <v>4.902</v>
      </c>
      <c r="K19" s="185">
        <v>3.7674</v>
      </c>
      <c r="L19" s="185">
        <v>12</v>
      </c>
      <c r="M19" s="185">
        <v>1.353</v>
      </c>
      <c r="N19" s="185">
        <v>2.88916</v>
      </c>
      <c r="O19" s="185">
        <v>9</v>
      </c>
      <c r="P19" s="185">
        <v>10.89</v>
      </c>
      <c r="Q19" s="185">
        <v>9.511605</v>
      </c>
      <c r="R19" s="185">
        <v>14</v>
      </c>
      <c r="S19" s="185">
        <v>6.204000000000001</v>
      </c>
      <c r="T19" s="185">
        <v>16.848245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v>0</v>
      </c>
      <c r="AC19" s="185">
        <v>0</v>
      </c>
      <c r="AD19" s="185">
        <v>4</v>
      </c>
      <c r="AE19" s="185">
        <v>0</v>
      </c>
      <c r="AF19" s="185">
        <v>4.784965</v>
      </c>
      <c r="AG19" s="185">
        <v>41</v>
      </c>
      <c r="AH19" s="185">
        <v>75.171</v>
      </c>
      <c r="AI19" s="185">
        <v>34.8988698</v>
      </c>
      <c r="AJ19" s="185">
        <v>14</v>
      </c>
      <c r="AK19" s="185">
        <v>7.1450000000000005</v>
      </c>
      <c r="AL19" s="185">
        <v>17.299855</v>
      </c>
      <c r="AM19" s="185">
        <v>9</v>
      </c>
      <c r="AN19" s="185">
        <v>13.9</v>
      </c>
      <c r="AO19" s="185">
        <v>33.9763292</v>
      </c>
      <c r="AP19" s="185">
        <v>17</v>
      </c>
      <c r="AQ19" s="185">
        <v>5</v>
      </c>
      <c r="AR19" s="185">
        <v>54.2537</v>
      </c>
      <c r="AS19" s="185">
        <v>58</v>
      </c>
      <c r="AT19" s="185">
        <v>42.802</v>
      </c>
      <c r="AU19" s="185">
        <v>55.7970788</v>
      </c>
      <c r="AV19" s="185">
        <v>100</v>
      </c>
      <c r="AW19" s="185">
        <v>76.77499999999999</v>
      </c>
      <c r="AX19" s="185">
        <v>104.682305</v>
      </c>
      <c r="AY19" s="187">
        <v>0</v>
      </c>
      <c r="AZ19" s="187">
        <v>0</v>
      </c>
      <c r="BA19" s="187">
        <v>0</v>
      </c>
      <c r="BB19" s="187">
        <v>0</v>
      </c>
      <c r="BC19" s="187">
        <v>0</v>
      </c>
      <c r="BD19" s="187">
        <v>0</v>
      </c>
      <c r="BE19" s="170">
        <f t="shared" si="0"/>
        <v>155</v>
      </c>
      <c r="BF19" s="188"/>
      <c r="BG19" s="189">
        <f t="shared" si="1"/>
        <v>158.14389500000001</v>
      </c>
      <c r="BH19" s="171">
        <f t="shared" si="1"/>
        <v>190</v>
      </c>
      <c r="BI19" s="188"/>
      <c r="BJ19" s="189">
        <f t="shared" si="3"/>
        <v>228.61262</v>
      </c>
      <c r="BK19" s="173">
        <f t="shared" si="2"/>
        <v>386.75651500000004</v>
      </c>
    </row>
    <row r="20" spans="1:63" s="221" customFormat="1" ht="18">
      <c r="A20" s="211">
        <v>7</v>
      </c>
      <c r="B20" s="212" t="s">
        <v>29</v>
      </c>
      <c r="C20" s="213">
        <v>3</v>
      </c>
      <c r="D20" s="214">
        <v>5640</v>
      </c>
      <c r="E20" s="213">
        <v>1.1287</v>
      </c>
      <c r="F20" s="213">
        <v>10</v>
      </c>
      <c r="G20" s="213">
        <v>12718.28</v>
      </c>
      <c r="H20" s="213">
        <v>8.07691</v>
      </c>
      <c r="I20" s="213">
        <v>0</v>
      </c>
      <c r="J20" s="213">
        <v>0</v>
      </c>
      <c r="K20" s="213">
        <v>0</v>
      </c>
      <c r="L20" s="213">
        <v>28</v>
      </c>
      <c r="M20" s="213">
        <v>3</v>
      </c>
      <c r="N20" s="213">
        <v>9.44965</v>
      </c>
      <c r="O20" s="213">
        <v>0</v>
      </c>
      <c r="P20" s="213">
        <v>0</v>
      </c>
      <c r="Q20" s="213">
        <v>0</v>
      </c>
      <c r="R20" s="213">
        <v>4</v>
      </c>
      <c r="S20" s="213">
        <v>2.3</v>
      </c>
      <c r="T20" s="213">
        <v>2.8772</v>
      </c>
      <c r="U20" s="213">
        <v>2</v>
      </c>
      <c r="V20" s="213">
        <v>8</v>
      </c>
      <c r="W20" s="213">
        <v>1.9305</v>
      </c>
      <c r="X20" s="213">
        <v>2</v>
      </c>
      <c r="Y20" s="213">
        <v>0</v>
      </c>
      <c r="Z20" s="213">
        <v>0.37305</v>
      </c>
      <c r="AA20" s="213">
        <v>6</v>
      </c>
      <c r="AB20" s="213">
        <v>12608</v>
      </c>
      <c r="AC20" s="213">
        <v>8.35831</v>
      </c>
      <c r="AD20" s="213">
        <v>12</v>
      </c>
      <c r="AE20" s="213">
        <v>6240</v>
      </c>
      <c r="AF20" s="213">
        <v>5.62875</v>
      </c>
      <c r="AG20" s="213">
        <v>5</v>
      </c>
      <c r="AH20" s="213">
        <v>14.94</v>
      </c>
      <c r="AI20" s="213">
        <v>4.8412</v>
      </c>
      <c r="AJ20" s="213">
        <v>4</v>
      </c>
      <c r="AK20" s="213">
        <v>2.5</v>
      </c>
      <c r="AL20" s="213">
        <v>1.2075</v>
      </c>
      <c r="AM20" s="213">
        <v>35</v>
      </c>
      <c r="AN20" s="213">
        <v>36.5</v>
      </c>
      <c r="AO20" s="213">
        <v>65.99408</v>
      </c>
      <c r="AP20" s="213">
        <v>46</v>
      </c>
      <c r="AQ20" s="213">
        <v>30.98</v>
      </c>
      <c r="AR20" s="213">
        <v>88.00974</v>
      </c>
      <c r="AS20" s="213">
        <v>65</v>
      </c>
      <c r="AT20" s="213">
        <v>92.95</v>
      </c>
      <c r="AU20" s="213">
        <v>65.78164</v>
      </c>
      <c r="AV20" s="213">
        <v>97</v>
      </c>
      <c r="AW20" s="213">
        <v>136.95</v>
      </c>
      <c r="AX20" s="213">
        <v>87.62411</v>
      </c>
      <c r="AY20" s="213">
        <v>0</v>
      </c>
      <c r="AZ20" s="213">
        <v>0</v>
      </c>
      <c r="BA20" s="213">
        <v>0</v>
      </c>
      <c r="BB20" s="213">
        <v>0</v>
      </c>
      <c r="BC20" s="213">
        <v>0</v>
      </c>
      <c r="BD20" s="213">
        <v>0</v>
      </c>
      <c r="BE20" s="214">
        <f t="shared" si="0"/>
        <v>116</v>
      </c>
      <c r="BF20" s="218"/>
      <c r="BG20" s="219">
        <f t="shared" si="1"/>
        <v>148.03443</v>
      </c>
      <c r="BH20" s="218">
        <f t="shared" si="1"/>
        <v>203</v>
      </c>
      <c r="BI20" s="218"/>
      <c r="BJ20" s="219">
        <f t="shared" si="3"/>
        <v>203.24690999999999</v>
      </c>
      <c r="BK20" s="220">
        <f t="shared" si="2"/>
        <v>351.28134</v>
      </c>
    </row>
    <row r="21" spans="1:63" s="221" customFormat="1" ht="18">
      <c r="A21" s="211">
        <v>8</v>
      </c>
      <c r="B21" s="212" t="s">
        <v>30</v>
      </c>
      <c r="C21" s="213">
        <v>18</v>
      </c>
      <c r="D21" s="214">
        <v>4079.916</v>
      </c>
      <c r="E21" s="213">
        <v>9.17265</v>
      </c>
      <c r="F21" s="213">
        <v>24</v>
      </c>
      <c r="G21" s="213">
        <v>60017.393000000004</v>
      </c>
      <c r="H21" s="213">
        <v>28.94105</v>
      </c>
      <c r="I21" s="213">
        <v>8</v>
      </c>
      <c r="J21" s="213">
        <v>7.59</v>
      </c>
      <c r="K21" s="213">
        <v>2.08419</v>
      </c>
      <c r="L21" s="213">
        <v>17</v>
      </c>
      <c r="M21" s="213">
        <v>6.96</v>
      </c>
      <c r="N21" s="213">
        <v>2.50919</v>
      </c>
      <c r="O21" s="213">
        <v>81</v>
      </c>
      <c r="P21" s="213">
        <v>90.95</v>
      </c>
      <c r="Q21" s="213">
        <v>46.627605</v>
      </c>
      <c r="R21" s="213">
        <v>39</v>
      </c>
      <c r="S21" s="213">
        <v>48.983</v>
      </c>
      <c r="T21" s="213">
        <v>28.158535</v>
      </c>
      <c r="U21" s="213">
        <v>0</v>
      </c>
      <c r="V21" s="213">
        <v>0</v>
      </c>
      <c r="W21" s="213">
        <v>0</v>
      </c>
      <c r="X21" s="213">
        <v>1</v>
      </c>
      <c r="Y21" s="213">
        <v>160</v>
      </c>
      <c r="Z21" s="213">
        <v>1.4548</v>
      </c>
      <c r="AA21" s="213">
        <v>8</v>
      </c>
      <c r="AB21" s="213">
        <v>4625</v>
      </c>
      <c r="AC21" s="213">
        <v>3.7679</v>
      </c>
      <c r="AD21" s="213">
        <v>8</v>
      </c>
      <c r="AE21" s="213">
        <v>2300</v>
      </c>
      <c r="AF21" s="213">
        <v>8.51223</v>
      </c>
      <c r="AG21" s="213">
        <v>4</v>
      </c>
      <c r="AH21" s="213">
        <v>3.9</v>
      </c>
      <c r="AI21" s="213">
        <v>1.71808</v>
      </c>
      <c r="AJ21" s="213">
        <v>7</v>
      </c>
      <c r="AK21" s="213">
        <v>2.795</v>
      </c>
      <c r="AL21" s="213">
        <v>2.67618</v>
      </c>
      <c r="AM21" s="213">
        <v>9</v>
      </c>
      <c r="AN21" s="213">
        <v>9.275</v>
      </c>
      <c r="AO21" s="213">
        <v>16.15949</v>
      </c>
      <c r="AP21" s="213">
        <v>33</v>
      </c>
      <c r="AQ21" s="213">
        <v>1041.87</v>
      </c>
      <c r="AR21" s="213">
        <v>18.190695</v>
      </c>
      <c r="AS21" s="213">
        <v>54</v>
      </c>
      <c r="AT21" s="213">
        <v>68.89800000000001</v>
      </c>
      <c r="AU21" s="213">
        <v>50.061335</v>
      </c>
      <c r="AV21" s="213">
        <v>51</v>
      </c>
      <c r="AW21" s="213">
        <v>50.639</v>
      </c>
      <c r="AX21" s="213">
        <v>72.84029</v>
      </c>
      <c r="AY21" s="213">
        <v>0</v>
      </c>
      <c r="AZ21" s="213">
        <v>0</v>
      </c>
      <c r="BA21" s="213">
        <v>0</v>
      </c>
      <c r="BB21" s="213">
        <v>0</v>
      </c>
      <c r="BC21" s="213">
        <v>0</v>
      </c>
      <c r="BD21" s="213">
        <v>0</v>
      </c>
      <c r="BE21" s="214">
        <f t="shared" si="0"/>
        <v>182</v>
      </c>
      <c r="BF21" s="218"/>
      <c r="BG21" s="219">
        <f t="shared" si="1"/>
        <v>129.59125</v>
      </c>
      <c r="BH21" s="218">
        <f t="shared" si="1"/>
        <v>180</v>
      </c>
      <c r="BI21" s="218"/>
      <c r="BJ21" s="219">
        <f t="shared" si="3"/>
        <v>163.28297</v>
      </c>
      <c r="BK21" s="220">
        <f t="shared" si="2"/>
        <v>292.87422000000004</v>
      </c>
    </row>
    <row r="22" spans="1:63" s="221" customFormat="1" ht="18">
      <c r="A22" s="211">
        <v>9</v>
      </c>
      <c r="B22" s="212" t="s">
        <v>31</v>
      </c>
      <c r="C22" s="213">
        <v>16</v>
      </c>
      <c r="D22" s="214">
        <v>16909.333333333336</v>
      </c>
      <c r="E22" s="213">
        <v>7.6092</v>
      </c>
      <c r="F22" s="213">
        <v>13</v>
      </c>
      <c r="G22" s="213">
        <v>15744.444444444445</v>
      </c>
      <c r="H22" s="213">
        <v>7.085</v>
      </c>
      <c r="I22" s="213">
        <v>0</v>
      </c>
      <c r="J22" s="213">
        <v>0</v>
      </c>
      <c r="K22" s="213">
        <v>0</v>
      </c>
      <c r="L22" s="213">
        <v>7</v>
      </c>
      <c r="M22" s="213">
        <v>33.04636615946527</v>
      </c>
      <c r="N22" s="213">
        <v>7.76247</v>
      </c>
      <c r="O22" s="213">
        <v>19</v>
      </c>
      <c r="P22" s="213">
        <v>18.205213013168088</v>
      </c>
      <c r="Q22" s="213">
        <v>11.751465</v>
      </c>
      <c r="R22" s="213">
        <v>44</v>
      </c>
      <c r="S22" s="213">
        <v>64.21723937499303</v>
      </c>
      <c r="T22" s="213">
        <v>39.96007</v>
      </c>
      <c r="U22" s="213">
        <v>0</v>
      </c>
      <c r="V22" s="213">
        <v>0</v>
      </c>
      <c r="W22" s="213">
        <v>0</v>
      </c>
      <c r="X22" s="213">
        <v>0</v>
      </c>
      <c r="Y22" s="213">
        <v>0</v>
      </c>
      <c r="Z22" s="213">
        <v>0</v>
      </c>
      <c r="AA22" s="213">
        <v>2</v>
      </c>
      <c r="AB22" s="213">
        <v>2967.3142857142857</v>
      </c>
      <c r="AC22" s="213">
        <v>1.03856</v>
      </c>
      <c r="AD22" s="213">
        <v>17</v>
      </c>
      <c r="AE22" s="213">
        <v>16884.82857142857</v>
      </c>
      <c r="AF22" s="213">
        <v>5.90969</v>
      </c>
      <c r="AG22" s="213">
        <v>6</v>
      </c>
      <c r="AH22" s="213">
        <v>15.637785886124616</v>
      </c>
      <c r="AI22" s="213">
        <v>3.79523</v>
      </c>
      <c r="AJ22" s="213">
        <v>12</v>
      </c>
      <c r="AK22" s="213">
        <v>21.007242607082702</v>
      </c>
      <c r="AL22" s="213">
        <v>5.53375</v>
      </c>
      <c r="AM22" s="213">
        <v>2</v>
      </c>
      <c r="AN22" s="213">
        <v>1.2736846473029044</v>
      </c>
      <c r="AO22" s="213">
        <v>0.767395</v>
      </c>
      <c r="AP22" s="213">
        <v>26</v>
      </c>
      <c r="AQ22" s="213">
        <v>65.62082859997086</v>
      </c>
      <c r="AR22" s="213">
        <v>64.57891</v>
      </c>
      <c r="AS22" s="213">
        <v>21</v>
      </c>
      <c r="AT22" s="213">
        <v>21.93750703659027</v>
      </c>
      <c r="AU22" s="213">
        <v>13.639645</v>
      </c>
      <c r="AV22" s="213">
        <v>39</v>
      </c>
      <c r="AW22" s="213">
        <v>31.167536515381347</v>
      </c>
      <c r="AX22" s="213">
        <v>23.07445</v>
      </c>
      <c r="AY22" s="213">
        <v>0</v>
      </c>
      <c r="AZ22" s="213">
        <v>0</v>
      </c>
      <c r="BA22" s="213">
        <v>0</v>
      </c>
      <c r="BB22" s="213">
        <v>0</v>
      </c>
      <c r="BC22" s="213">
        <v>0</v>
      </c>
      <c r="BD22" s="213">
        <v>0</v>
      </c>
      <c r="BE22" s="218">
        <f t="shared" si="0"/>
        <v>66</v>
      </c>
      <c r="BF22" s="218"/>
      <c r="BG22" s="219">
        <f t="shared" si="1"/>
        <v>38.601495</v>
      </c>
      <c r="BH22" s="218">
        <f t="shared" si="1"/>
        <v>158</v>
      </c>
      <c r="BI22" s="218"/>
      <c r="BJ22" s="219">
        <f t="shared" si="3"/>
        <v>153.90434</v>
      </c>
      <c r="BK22" s="220">
        <f t="shared" si="2"/>
        <v>192.505835</v>
      </c>
    </row>
    <row r="23" spans="1:63" s="221" customFormat="1" ht="18">
      <c r="A23" s="211">
        <v>10</v>
      </c>
      <c r="B23" s="212" t="s">
        <v>32</v>
      </c>
      <c r="C23" s="213">
        <v>7</v>
      </c>
      <c r="D23" s="214">
        <v>2541</v>
      </c>
      <c r="E23" s="213">
        <v>3.35839</v>
      </c>
      <c r="F23" s="213">
        <v>37</v>
      </c>
      <c r="G23" s="213">
        <v>49202.5</v>
      </c>
      <c r="H23" s="213">
        <v>15.79214</v>
      </c>
      <c r="I23" s="213">
        <v>4</v>
      </c>
      <c r="J23" s="213">
        <v>2.5</v>
      </c>
      <c r="K23" s="213">
        <v>1.7900900000000002</v>
      </c>
      <c r="L23" s="213">
        <v>152</v>
      </c>
      <c r="M23" s="213">
        <v>89.5</v>
      </c>
      <c r="N23" s="213">
        <v>18.11206</v>
      </c>
      <c r="O23" s="213">
        <v>1</v>
      </c>
      <c r="P23" s="213">
        <v>0.2</v>
      </c>
      <c r="Q23" s="213">
        <v>0</v>
      </c>
      <c r="R23" s="213">
        <v>1</v>
      </c>
      <c r="S23" s="213">
        <v>0.6</v>
      </c>
      <c r="T23" s="213">
        <v>0.43687</v>
      </c>
      <c r="U23" s="213">
        <v>1</v>
      </c>
      <c r="V23" s="213">
        <v>0</v>
      </c>
      <c r="W23" s="213">
        <v>0.70226</v>
      </c>
      <c r="X23" s="213">
        <v>9</v>
      </c>
      <c r="Y23" s="213">
        <v>6008</v>
      </c>
      <c r="Z23" s="213">
        <v>4.6515699999999995</v>
      </c>
      <c r="AA23" s="213">
        <v>4</v>
      </c>
      <c r="AB23" s="213">
        <v>15000</v>
      </c>
      <c r="AC23" s="213">
        <v>0.58311</v>
      </c>
      <c r="AD23" s="213">
        <v>5</v>
      </c>
      <c r="AE23" s="213">
        <v>5630</v>
      </c>
      <c r="AF23" s="213">
        <v>1.7682499999999999</v>
      </c>
      <c r="AG23" s="213">
        <v>0</v>
      </c>
      <c r="AH23" s="213">
        <v>0</v>
      </c>
      <c r="AI23" s="213">
        <v>0</v>
      </c>
      <c r="AJ23" s="213">
        <v>7</v>
      </c>
      <c r="AK23" s="213">
        <v>3.5</v>
      </c>
      <c r="AL23" s="213">
        <v>1.5581500000000001</v>
      </c>
      <c r="AM23" s="213">
        <v>7</v>
      </c>
      <c r="AN23" s="213">
        <v>5</v>
      </c>
      <c r="AO23" s="213">
        <v>4.6942699999999995</v>
      </c>
      <c r="AP23" s="213">
        <v>11</v>
      </c>
      <c r="AQ23" s="213">
        <v>15.8</v>
      </c>
      <c r="AR23" s="213">
        <v>2.3834299999999997</v>
      </c>
      <c r="AS23" s="213">
        <v>47</v>
      </c>
      <c r="AT23" s="213">
        <v>43.08</v>
      </c>
      <c r="AU23" s="213">
        <v>24.134430000000002</v>
      </c>
      <c r="AV23" s="213">
        <v>95</v>
      </c>
      <c r="AW23" s="213">
        <v>103.975</v>
      </c>
      <c r="AX23" s="213">
        <v>55.52849</v>
      </c>
      <c r="AY23" s="213">
        <v>0</v>
      </c>
      <c r="AZ23" s="213">
        <v>0</v>
      </c>
      <c r="BA23" s="213">
        <v>0</v>
      </c>
      <c r="BB23" s="213">
        <v>0</v>
      </c>
      <c r="BC23" s="213">
        <v>0</v>
      </c>
      <c r="BD23" s="213">
        <v>0</v>
      </c>
      <c r="BE23" s="214">
        <f t="shared" si="0"/>
        <v>71</v>
      </c>
      <c r="BF23" s="218"/>
      <c r="BG23" s="219">
        <f t="shared" si="1"/>
        <v>35.262550000000005</v>
      </c>
      <c r="BH23" s="218">
        <f t="shared" si="1"/>
        <v>317</v>
      </c>
      <c r="BI23" s="218"/>
      <c r="BJ23" s="219">
        <f t="shared" si="3"/>
        <v>100.23096</v>
      </c>
      <c r="BK23" s="220">
        <f t="shared" si="2"/>
        <v>135.49351000000001</v>
      </c>
    </row>
    <row r="24" spans="1:63" s="221" customFormat="1" ht="18">
      <c r="A24" s="211">
        <v>11</v>
      </c>
      <c r="B24" s="212" t="s">
        <v>33</v>
      </c>
      <c r="C24" s="213">
        <v>10</v>
      </c>
      <c r="D24" s="214">
        <v>31200</v>
      </c>
      <c r="E24" s="213">
        <v>12.72862</v>
      </c>
      <c r="F24" s="213">
        <v>0</v>
      </c>
      <c r="G24" s="213">
        <v>0</v>
      </c>
      <c r="H24" s="213">
        <v>0</v>
      </c>
      <c r="I24" s="213">
        <v>27</v>
      </c>
      <c r="J24" s="213">
        <v>174.95</v>
      </c>
      <c r="K24" s="213">
        <v>24.35004</v>
      </c>
      <c r="L24" s="213">
        <v>1</v>
      </c>
      <c r="M24" s="213">
        <v>0.8</v>
      </c>
      <c r="N24" s="213">
        <v>0.19125</v>
      </c>
      <c r="O24" s="213">
        <v>54</v>
      </c>
      <c r="P24" s="213">
        <v>122.8</v>
      </c>
      <c r="Q24" s="213">
        <v>60.85466</v>
      </c>
      <c r="R24" s="213">
        <v>6</v>
      </c>
      <c r="S24" s="213">
        <v>1.75</v>
      </c>
      <c r="T24" s="213">
        <v>1.36575</v>
      </c>
      <c r="U24" s="213">
        <v>0</v>
      </c>
      <c r="V24" s="213">
        <v>0</v>
      </c>
      <c r="W24" s="213">
        <v>0</v>
      </c>
      <c r="X24" s="213">
        <v>0</v>
      </c>
      <c r="Y24" s="213">
        <v>0</v>
      </c>
      <c r="Z24" s="213">
        <v>0</v>
      </c>
      <c r="AA24" s="213">
        <v>14</v>
      </c>
      <c r="AB24" s="213">
        <v>221.16</v>
      </c>
      <c r="AC24" s="213">
        <v>7.70325</v>
      </c>
      <c r="AD24" s="213">
        <v>3</v>
      </c>
      <c r="AE24" s="213">
        <v>0</v>
      </c>
      <c r="AF24" s="213">
        <v>0</v>
      </c>
      <c r="AG24" s="213">
        <v>3</v>
      </c>
      <c r="AH24" s="213">
        <v>6750</v>
      </c>
      <c r="AI24" s="213">
        <v>2.82782</v>
      </c>
      <c r="AJ24" s="213">
        <v>3</v>
      </c>
      <c r="AK24" s="213">
        <v>2300</v>
      </c>
      <c r="AL24" s="213">
        <v>1.14895</v>
      </c>
      <c r="AM24" s="213">
        <v>17</v>
      </c>
      <c r="AN24" s="213">
        <v>13.33</v>
      </c>
      <c r="AO24" s="213">
        <v>20.61757</v>
      </c>
      <c r="AP24" s="213">
        <v>4</v>
      </c>
      <c r="AQ24" s="213">
        <v>1</v>
      </c>
      <c r="AR24" s="213">
        <v>18.31196</v>
      </c>
      <c r="AS24" s="213">
        <v>57</v>
      </c>
      <c r="AT24" s="213">
        <v>66</v>
      </c>
      <c r="AU24" s="213">
        <v>82.418735</v>
      </c>
      <c r="AV24" s="213">
        <v>10</v>
      </c>
      <c r="AW24" s="213">
        <v>3.5</v>
      </c>
      <c r="AX24" s="213">
        <v>5.65526</v>
      </c>
      <c r="AY24" s="213">
        <v>0</v>
      </c>
      <c r="AZ24" s="213">
        <v>0</v>
      </c>
      <c r="BA24" s="213">
        <v>0</v>
      </c>
      <c r="BB24" s="213">
        <v>0</v>
      </c>
      <c r="BC24" s="213">
        <v>0</v>
      </c>
      <c r="BD24" s="213">
        <v>0</v>
      </c>
      <c r="BE24" s="214">
        <f t="shared" si="0"/>
        <v>182</v>
      </c>
      <c r="BF24" s="218"/>
      <c r="BG24" s="219">
        <f t="shared" si="1"/>
        <v>211.500695</v>
      </c>
      <c r="BH24" s="218">
        <f t="shared" si="1"/>
        <v>27</v>
      </c>
      <c r="BI24" s="218"/>
      <c r="BJ24" s="219">
        <f t="shared" si="3"/>
        <v>26.67317</v>
      </c>
      <c r="BK24" s="220">
        <f t="shared" si="2"/>
        <v>238.173865</v>
      </c>
    </row>
    <row r="25" spans="1:63" s="147" customFormat="1" ht="18">
      <c r="A25" s="140">
        <v>12</v>
      </c>
      <c r="B25" s="141" t="s">
        <v>34</v>
      </c>
      <c r="C25" s="142">
        <v>1</v>
      </c>
      <c r="D25" s="143">
        <v>1133.41</v>
      </c>
      <c r="E25" s="142">
        <v>0.39175</v>
      </c>
      <c r="F25" s="142">
        <v>2</v>
      </c>
      <c r="G25" s="142">
        <v>2292</v>
      </c>
      <c r="H25" s="142">
        <v>0.019</v>
      </c>
      <c r="I25" s="150">
        <v>8</v>
      </c>
      <c r="J25" s="151">
        <v>31.8</v>
      </c>
      <c r="K25" s="150">
        <v>0.61664</v>
      </c>
      <c r="L25" s="150">
        <v>41</v>
      </c>
      <c r="M25" s="150">
        <v>10719.51</v>
      </c>
      <c r="N25" s="150">
        <v>9.691</v>
      </c>
      <c r="O25" s="142">
        <v>0</v>
      </c>
      <c r="P25" s="142">
        <v>0</v>
      </c>
      <c r="Q25" s="142">
        <v>0</v>
      </c>
      <c r="R25" s="142">
        <v>0</v>
      </c>
      <c r="S25" s="142">
        <v>0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10</v>
      </c>
      <c r="AB25" s="142">
        <v>6.25</v>
      </c>
      <c r="AC25" s="142">
        <v>7.75438</v>
      </c>
      <c r="AD25" s="142">
        <v>0</v>
      </c>
      <c r="AE25" s="142">
        <v>0</v>
      </c>
      <c r="AF25" s="142">
        <v>0</v>
      </c>
      <c r="AG25" s="142">
        <v>1</v>
      </c>
      <c r="AH25" s="142">
        <v>1.2</v>
      </c>
      <c r="AI25" s="142">
        <v>1.61037</v>
      </c>
      <c r="AJ25" s="142">
        <v>1</v>
      </c>
      <c r="AK25" s="142">
        <v>2</v>
      </c>
      <c r="AL25" s="142">
        <v>0</v>
      </c>
      <c r="AM25" s="142">
        <v>0</v>
      </c>
      <c r="AN25" s="142">
        <v>0</v>
      </c>
      <c r="AO25" s="142">
        <v>0</v>
      </c>
      <c r="AP25" s="142">
        <v>3</v>
      </c>
      <c r="AQ25" s="142">
        <v>0.6</v>
      </c>
      <c r="AR25" s="142">
        <v>0.52437</v>
      </c>
      <c r="AS25" s="142">
        <v>26</v>
      </c>
      <c r="AT25" s="142">
        <v>28.45</v>
      </c>
      <c r="AU25" s="142">
        <v>25.03622</v>
      </c>
      <c r="AV25" s="142">
        <v>24</v>
      </c>
      <c r="AW25" s="142">
        <v>36.3</v>
      </c>
      <c r="AX25" s="142">
        <v>34.06005</v>
      </c>
      <c r="AY25" s="142">
        <v>0</v>
      </c>
      <c r="AZ25" s="142">
        <v>0</v>
      </c>
      <c r="BA25" s="142">
        <v>0</v>
      </c>
      <c r="BB25" s="142">
        <v>0</v>
      </c>
      <c r="BC25" s="142">
        <v>0</v>
      </c>
      <c r="BD25" s="142">
        <v>0</v>
      </c>
      <c r="BE25" s="143">
        <f>SUM(C25,I25,O25,U25,AA25,AG25,AM25,AS25,AY25)</f>
        <v>46</v>
      </c>
      <c r="BF25" s="144"/>
      <c r="BG25" s="145">
        <f t="shared" si="1"/>
        <v>35.40936</v>
      </c>
      <c r="BH25" s="144">
        <f t="shared" si="1"/>
        <v>71</v>
      </c>
      <c r="BI25" s="144"/>
      <c r="BJ25" s="145">
        <f t="shared" si="3"/>
        <v>44.294419999999995</v>
      </c>
      <c r="BK25" s="146">
        <f t="shared" si="2"/>
        <v>79.70378</v>
      </c>
    </row>
    <row r="26" spans="1:63" s="221" customFormat="1" ht="18">
      <c r="A26" s="211">
        <v>13</v>
      </c>
      <c r="B26" s="212" t="s">
        <v>35</v>
      </c>
      <c r="C26" s="213">
        <v>24</v>
      </c>
      <c r="D26" s="214">
        <v>16353</v>
      </c>
      <c r="E26" s="213">
        <v>9.55774</v>
      </c>
      <c r="F26" s="213">
        <v>5</v>
      </c>
      <c r="G26" s="213">
        <v>3854</v>
      </c>
      <c r="H26" s="213">
        <v>1.76919</v>
      </c>
      <c r="I26" s="213">
        <v>11</v>
      </c>
      <c r="J26" s="213">
        <v>1583.92</v>
      </c>
      <c r="K26" s="213">
        <v>3.05576</v>
      </c>
      <c r="L26" s="213">
        <v>42</v>
      </c>
      <c r="M26" s="213">
        <v>48.19</v>
      </c>
      <c r="N26" s="213">
        <v>13.61602</v>
      </c>
      <c r="O26" s="213">
        <v>1</v>
      </c>
      <c r="P26" s="213">
        <v>1</v>
      </c>
      <c r="Q26" s="213">
        <v>0.189</v>
      </c>
      <c r="R26" s="213">
        <v>0</v>
      </c>
      <c r="S26" s="213">
        <v>0</v>
      </c>
      <c r="T26" s="213">
        <v>0</v>
      </c>
      <c r="U26" s="213">
        <v>2</v>
      </c>
      <c r="V26" s="213">
        <v>6.82</v>
      </c>
      <c r="W26" s="213">
        <v>0.6345</v>
      </c>
      <c r="X26" s="213">
        <v>0</v>
      </c>
      <c r="Y26" s="213">
        <v>0</v>
      </c>
      <c r="Z26" s="213">
        <v>0</v>
      </c>
      <c r="AA26" s="213">
        <v>3</v>
      </c>
      <c r="AB26" s="213">
        <v>9</v>
      </c>
      <c r="AC26" s="213">
        <v>1.22397</v>
      </c>
      <c r="AD26" s="213">
        <v>14</v>
      </c>
      <c r="AE26" s="213">
        <v>1147</v>
      </c>
      <c r="AF26" s="213">
        <v>8.85253</v>
      </c>
      <c r="AG26" s="213">
        <v>3</v>
      </c>
      <c r="AH26" s="213">
        <v>2.5</v>
      </c>
      <c r="AI26" s="213">
        <v>1.70825</v>
      </c>
      <c r="AJ26" s="213">
        <v>16</v>
      </c>
      <c r="AK26" s="213">
        <v>21.25</v>
      </c>
      <c r="AL26" s="213">
        <v>21.02824</v>
      </c>
      <c r="AM26" s="213">
        <v>5</v>
      </c>
      <c r="AN26" s="213">
        <v>4.75</v>
      </c>
      <c r="AO26" s="213">
        <v>3.8845</v>
      </c>
      <c r="AP26" s="213">
        <v>4</v>
      </c>
      <c r="AQ26" s="213">
        <v>7</v>
      </c>
      <c r="AR26" s="213">
        <v>1.55476</v>
      </c>
      <c r="AS26" s="213">
        <v>31</v>
      </c>
      <c r="AT26" s="213">
        <v>1921.69</v>
      </c>
      <c r="AU26" s="213">
        <v>25.9529</v>
      </c>
      <c r="AV26" s="213">
        <v>10</v>
      </c>
      <c r="AW26" s="213">
        <v>9.76</v>
      </c>
      <c r="AX26" s="213">
        <v>6.68098</v>
      </c>
      <c r="AY26" s="213">
        <v>0</v>
      </c>
      <c r="AZ26" s="213">
        <v>0</v>
      </c>
      <c r="BA26" s="213">
        <v>0</v>
      </c>
      <c r="BB26" s="213">
        <v>0</v>
      </c>
      <c r="BC26" s="213">
        <v>0</v>
      </c>
      <c r="BD26" s="213">
        <v>0</v>
      </c>
      <c r="BE26" s="214">
        <f t="shared" si="0"/>
        <v>80</v>
      </c>
      <c r="BF26" s="218"/>
      <c r="BG26" s="219">
        <f t="shared" si="1"/>
        <v>46.20662</v>
      </c>
      <c r="BH26" s="218">
        <f t="shared" si="1"/>
        <v>91</v>
      </c>
      <c r="BI26" s="218"/>
      <c r="BJ26" s="219">
        <f t="shared" si="3"/>
        <v>53.50172</v>
      </c>
      <c r="BK26" s="220">
        <f t="shared" si="2"/>
        <v>99.70833999999999</v>
      </c>
    </row>
    <row r="27" spans="1:63" s="70" customFormat="1" ht="16.5">
      <c r="A27" s="64"/>
      <c r="B27" s="65" t="s">
        <v>5</v>
      </c>
      <c r="C27" s="66">
        <f>SUM(C14:C26)</f>
        <v>215</v>
      </c>
      <c r="D27" s="66">
        <f aca="true" t="shared" si="4" ref="D27:BJ27">SUM(D14:D26)</f>
        <v>345235.7516695157</v>
      </c>
      <c r="E27" s="66">
        <f t="shared" si="4"/>
        <v>133.66619219999998</v>
      </c>
      <c r="F27" s="66">
        <f t="shared" si="4"/>
        <v>170</v>
      </c>
      <c r="G27" s="66">
        <f t="shared" si="4"/>
        <v>279454.1264961335</v>
      </c>
      <c r="H27" s="66">
        <f>SUM(H14:H26)</f>
        <v>122.31814609</v>
      </c>
      <c r="I27" s="66">
        <f t="shared" si="4"/>
        <v>92</v>
      </c>
      <c r="J27" s="66">
        <f t="shared" si="4"/>
        <v>1879.9824687500002</v>
      </c>
      <c r="K27" s="66">
        <f t="shared" si="4"/>
        <v>37.739605</v>
      </c>
      <c r="L27" s="66">
        <f t="shared" si="4"/>
        <v>352</v>
      </c>
      <c r="M27" s="66">
        <f t="shared" si="4"/>
        <v>10934.963166159467</v>
      </c>
      <c r="N27" s="66">
        <f t="shared" si="4"/>
        <v>69.98966</v>
      </c>
      <c r="O27" s="66">
        <f t="shared" si="4"/>
        <v>234</v>
      </c>
      <c r="P27" s="66">
        <f t="shared" si="4"/>
        <v>383.920019464781</v>
      </c>
      <c r="Q27" s="66">
        <f t="shared" si="4"/>
        <v>192.931515</v>
      </c>
      <c r="R27" s="66">
        <f t="shared" si="4"/>
        <v>123</v>
      </c>
      <c r="S27" s="66">
        <f t="shared" si="4"/>
        <v>1623.8706547596084</v>
      </c>
      <c r="T27" s="66">
        <f t="shared" si="4"/>
        <v>103.1981</v>
      </c>
      <c r="U27" s="66">
        <f t="shared" si="4"/>
        <v>11</v>
      </c>
      <c r="V27" s="66">
        <f t="shared" si="4"/>
        <v>18.07</v>
      </c>
      <c r="W27" s="66">
        <f t="shared" si="4"/>
        <v>8.01562</v>
      </c>
      <c r="X27" s="66">
        <f t="shared" si="4"/>
        <v>14</v>
      </c>
      <c r="Y27" s="66">
        <f t="shared" si="4"/>
        <v>6169.5</v>
      </c>
      <c r="Z27" s="66">
        <f t="shared" si="4"/>
        <v>6.87942</v>
      </c>
      <c r="AA27" s="66">
        <f t="shared" si="4"/>
        <v>68</v>
      </c>
      <c r="AB27" s="66">
        <f t="shared" si="4"/>
        <v>48343.42125541126</v>
      </c>
      <c r="AC27" s="66">
        <f t="shared" si="4"/>
        <v>46.1166</v>
      </c>
      <c r="AD27" s="66">
        <f t="shared" si="4"/>
        <v>72</v>
      </c>
      <c r="AE27" s="66">
        <f t="shared" si="4"/>
        <v>43307.54069264069</v>
      </c>
      <c r="AF27" s="66">
        <f t="shared" si="4"/>
        <v>39.804795</v>
      </c>
      <c r="AG27" s="66">
        <f t="shared" si="4"/>
        <v>79</v>
      </c>
      <c r="AH27" s="66">
        <f t="shared" si="4"/>
        <v>6916.21534737806</v>
      </c>
      <c r="AI27" s="66">
        <f t="shared" si="4"/>
        <v>70.70387980000001</v>
      </c>
      <c r="AJ27" s="66">
        <f t="shared" si="4"/>
        <v>75</v>
      </c>
      <c r="AK27" s="66">
        <f t="shared" si="4"/>
        <v>2383.476692203857</v>
      </c>
      <c r="AL27" s="66">
        <f t="shared" si="4"/>
        <v>62.434595</v>
      </c>
      <c r="AM27" s="66">
        <f t="shared" si="4"/>
        <v>173</v>
      </c>
      <c r="AN27" s="66">
        <f t="shared" si="4"/>
        <v>152.43329071576153</v>
      </c>
      <c r="AO27" s="66">
        <f t="shared" si="4"/>
        <v>281.5887592</v>
      </c>
      <c r="AP27" s="66">
        <f t="shared" si="4"/>
        <v>242</v>
      </c>
      <c r="AQ27" s="66">
        <f t="shared" si="4"/>
        <v>1237.3555492886703</v>
      </c>
      <c r="AR27" s="67">
        <f t="shared" si="4"/>
        <v>376.2876049999999</v>
      </c>
      <c r="AS27" s="66">
        <f t="shared" si="4"/>
        <v>766</v>
      </c>
      <c r="AT27" s="66">
        <f t="shared" si="4"/>
        <v>2984.2644247032567</v>
      </c>
      <c r="AU27" s="66">
        <f t="shared" si="4"/>
        <v>803.3556137999998</v>
      </c>
      <c r="AV27" s="66">
        <f t="shared" si="4"/>
        <v>679</v>
      </c>
      <c r="AW27" s="66">
        <f t="shared" si="4"/>
        <v>882.5108073487146</v>
      </c>
      <c r="AX27" s="66">
        <f t="shared" si="4"/>
        <v>714.1984699999999</v>
      </c>
      <c r="AY27" s="66">
        <f t="shared" si="4"/>
        <v>0</v>
      </c>
      <c r="AZ27" s="66">
        <f t="shared" si="4"/>
        <v>0</v>
      </c>
      <c r="BA27" s="66">
        <f t="shared" si="4"/>
        <v>0</v>
      </c>
      <c r="BB27" s="66">
        <f t="shared" si="4"/>
        <v>0</v>
      </c>
      <c r="BC27" s="66">
        <f t="shared" si="4"/>
        <v>0</v>
      </c>
      <c r="BD27" s="66">
        <f t="shared" si="4"/>
        <v>0</v>
      </c>
      <c r="BE27" s="68">
        <f>SUM(BE14:BE26)</f>
        <v>1638</v>
      </c>
      <c r="BF27" s="66">
        <f t="shared" si="4"/>
        <v>0</v>
      </c>
      <c r="BG27" s="66">
        <f t="shared" si="4"/>
        <v>1574.1177849999997</v>
      </c>
      <c r="BH27" s="68">
        <f>SUM(BH14:BH26)</f>
        <v>1727</v>
      </c>
      <c r="BI27" s="66">
        <f t="shared" si="4"/>
        <v>0</v>
      </c>
      <c r="BJ27" s="66">
        <f t="shared" si="4"/>
        <v>1476.89049109</v>
      </c>
      <c r="BK27" s="69">
        <f t="shared" si="2"/>
        <v>3051.0082760899995</v>
      </c>
    </row>
    <row r="28" spans="1:60" ht="15">
      <c r="A28" s="71"/>
      <c r="B28" s="72"/>
      <c r="BE28" s="73"/>
      <c r="BH28" s="73"/>
    </row>
    <row r="29" spans="2:50" s="74" customFormat="1" ht="18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</row>
    <row r="30" s="74" customFormat="1" ht="15">
      <c r="B30" s="75"/>
    </row>
    <row r="32" spans="57:60" ht="15">
      <c r="BE32" s="73">
        <v>1584</v>
      </c>
      <c r="BH32" s="73">
        <v>1224</v>
      </c>
    </row>
    <row r="33" spans="57:60" ht="15">
      <c r="BE33" s="73">
        <f>BE32-BE27</f>
        <v>-54</v>
      </c>
      <c r="BH33" s="73">
        <f>BH32-BH27</f>
        <v>-503</v>
      </c>
    </row>
  </sheetData>
  <sheetProtection/>
  <mergeCells count="91">
    <mergeCell ref="BJ12:BJ13"/>
    <mergeCell ref="AX12:AX13"/>
    <mergeCell ref="AY12:AZ12"/>
    <mergeCell ref="BA12:BA13"/>
    <mergeCell ref="BB12:BC12"/>
    <mergeCell ref="BE12:BF12"/>
    <mergeCell ref="AG12:AH12"/>
    <mergeCell ref="AS12:AT12"/>
    <mergeCell ref="AA12:AB12"/>
    <mergeCell ref="AC12:AC13"/>
    <mergeCell ref="AI12:AI13"/>
    <mergeCell ref="AL12:AL13"/>
    <mergeCell ref="AD12:AE12"/>
    <mergeCell ref="AF12:AF13"/>
    <mergeCell ref="BH12:BI12"/>
    <mergeCell ref="AG11:AI11"/>
    <mergeCell ref="BE11:BG11"/>
    <mergeCell ref="AR12:AR13"/>
    <mergeCell ref="AV11:AX11"/>
    <mergeCell ref="AY11:BA11"/>
    <mergeCell ref="AU12:AU13"/>
    <mergeCell ref="BG12:BG13"/>
    <mergeCell ref="K12:K13"/>
    <mergeCell ref="L12:M12"/>
    <mergeCell ref="U12:V12"/>
    <mergeCell ref="W12:W13"/>
    <mergeCell ref="AJ12:AK12"/>
    <mergeCell ref="AV12:AW12"/>
    <mergeCell ref="AM12:AN12"/>
    <mergeCell ref="BD12:BD13"/>
    <mergeCell ref="AP12:AQ12"/>
    <mergeCell ref="AJ11:AL11"/>
    <mergeCell ref="AP11:AR11"/>
    <mergeCell ref="T12:T13"/>
    <mergeCell ref="R11:T11"/>
    <mergeCell ref="AO12:AO13"/>
    <mergeCell ref="AM11:AO11"/>
    <mergeCell ref="X12:Y12"/>
    <mergeCell ref="Z12:Z13"/>
    <mergeCell ref="R12:S12"/>
    <mergeCell ref="AA11:AC11"/>
    <mergeCell ref="O11:Q11"/>
    <mergeCell ref="N12:N13"/>
    <mergeCell ref="O12:P12"/>
    <mergeCell ref="Q12:Q13"/>
    <mergeCell ref="L11:N11"/>
    <mergeCell ref="A10:A12"/>
    <mergeCell ref="B10:B12"/>
    <mergeCell ref="C10:H10"/>
    <mergeCell ref="I10:N10"/>
    <mergeCell ref="C11:E11"/>
    <mergeCell ref="F11:H11"/>
    <mergeCell ref="I11:K11"/>
    <mergeCell ref="F12:G12"/>
    <mergeCell ref="H12:H13"/>
    <mergeCell ref="I12:J12"/>
    <mergeCell ref="C12:D12"/>
    <mergeCell ref="E12:E13"/>
    <mergeCell ref="AS9:AX9"/>
    <mergeCell ref="O10:T10"/>
    <mergeCell ref="U10:Z10"/>
    <mergeCell ref="AD11:AF11"/>
    <mergeCell ref="AG10:AL10"/>
    <mergeCell ref="AM10:AR10"/>
    <mergeCell ref="U11:W11"/>
    <mergeCell ref="X11:Z11"/>
    <mergeCell ref="AY10:BD10"/>
    <mergeCell ref="BH11:BJ11"/>
    <mergeCell ref="AS11:AU11"/>
    <mergeCell ref="AY9:BD9"/>
    <mergeCell ref="BE9:BJ9"/>
    <mergeCell ref="BB11:BD11"/>
    <mergeCell ref="AA10:AF10"/>
    <mergeCell ref="BE10:BJ10"/>
    <mergeCell ref="AS10:AX10"/>
    <mergeCell ref="A6:T6"/>
    <mergeCell ref="U6:AL6"/>
    <mergeCell ref="AM6:BJ6"/>
    <mergeCell ref="C9:H9"/>
    <mergeCell ref="I9:N9"/>
    <mergeCell ref="O9:T9"/>
    <mergeCell ref="U9:Z9"/>
    <mergeCell ref="AA9:AF9"/>
    <mergeCell ref="AG9:AL9"/>
    <mergeCell ref="AM9:AR9"/>
    <mergeCell ref="A2:T2"/>
    <mergeCell ref="U2:AL2"/>
    <mergeCell ref="AM2:BJ2"/>
    <mergeCell ref="A4:T4"/>
    <mergeCell ref="U4:AL4"/>
    <mergeCell ref="AM4:BJ4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2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85" zoomScaleNormal="85" zoomScalePageLayoutView="0" workbookViewId="0" topLeftCell="A7">
      <selection activeCell="A20" sqref="A20:IV20"/>
    </sheetView>
  </sheetViews>
  <sheetFormatPr defaultColWidth="9.140625" defaultRowHeight="15"/>
  <cols>
    <col min="2" max="2" width="24.140625" style="0" customWidth="1"/>
    <col min="3" max="3" width="9.7109375" style="0" customWidth="1"/>
    <col min="4" max="4" width="10.8515625" style="0" customWidth="1"/>
    <col min="5" max="5" width="9.7109375" style="0" customWidth="1"/>
    <col min="6" max="6" width="10.8515625" style="0" customWidth="1"/>
    <col min="7" max="7" width="9.7109375" style="0" customWidth="1"/>
    <col min="8" max="8" width="10.8515625" style="0" customWidth="1"/>
    <col min="9" max="9" width="9.7109375" style="0" customWidth="1"/>
    <col min="10" max="10" width="10.8515625" style="0" customWidth="1"/>
    <col min="11" max="12" width="9.7109375" style="0" customWidth="1"/>
  </cols>
  <sheetData>
    <row r="1" spans="11:12" ht="15.75">
      <c r="K1" s="295" t="s">
        <v>84</v>
      </c>
      <c r="L1" s="295"/>
    </row>
    <row r="2" spans="1:12" ht="23.25">
      <c r="A2" s="296" t="s">
        <v>37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</row>
    <row r="3" spans="1:12" ht="17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8.75">
      <c r="A4" s="274" t="s">
        <v>38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6" spans="1:12" ht="18.75">
      <c r="A6" s="266" t="s">
        <v>123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8" spans="1:12" ht="93" customHeight="1">
      <c r="A8" s="294" t="s">
        <v>0</v>
      </c>
      <c r="B8" s="294" t="s">
        <v>41</v>
      </c>
      <c r="C8" s="294" t="s">
        <v>81</v>
      </c>
      <c r="D8" s="294"/>
      <c r="E8" s="294" t="s">
        <v>85</v>
      </c>
      <c r="F8" s="294"/>
      <c r="G8" s="294" t="s">
        <v>86</v>
      </c>
      <c r="H8" s="294"/>
      <c r="I8" s="294" t="s">
        <v>87</v>
      </c>
      <c r="J8" s="294"/>
      <c r="K8" s="294" t="s">
        <v>88</v>
      </c>
      <c r="L8" s="294"/>
    </row>
    <row r="9" spans="1:12" ht="15">
      <c r="A9" s="294"/>
      <c r="B9" s="294"/>
      <c r="C9" s="132" t="s">
        <v>82</v>
      </c>
      <c r="D9" s="132" t="s">
        <v>83</v>
      </c>
      <c r="E9" s="132" t="s">
        <v>82</v>
      </c>
      <c r="F9" s="132" t="s">
        <v>83</v>
      </c>
      <c r="G9" s="132" t="s">
        <v>82</v>
      </c>
      <c r="H9" s="132" t="s">
        <v>83</v>
      </c>
      <c r="I9" s="132" t="s">
        <v>82</v>
      </c>
      <c r="J9" s="132" t="s">
        <v>83</v>
      </c>
      <c r="K9" s="132" t="s">
        <v>82</v>
      </c>
      <c r="L9" s="132" t="s">
        <v>113</v>
      </c>
    </row>
    <row r="10" spans="1:12" ht="15">
      <c r="A10" s="133">
        <v>1</v>
      </c>
      <c r="B10" s="133">
        <v>2</v>
      </c>
      <c r="C10" s="133">
        <v>3</v>
      </c>
      <c r="D10" s="133">
        <v>4</v>
      </c>
      <c r="E10" s="133">
        <v>5</v>
      </c>
      <c r="F10" s="133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</row>
    <row r="11" spans="1:12" s="155" customFormat="1" ht="18">
      <c r="A11" s="152">
        <v>1</v>
      </c>
      <c r="B11" s="153" t="s">
        <v>23</v>
      </c>
      <c r="C11" s="154">
        <v>458</v>
      </c>
      <c r="D11" s="154">
        <v>105</v>
      </c>
      <c r="E11" s="154">
        <v>0</v>
      </c>
      <c r="F11" s="154">
        <v>40</v>
      </c>
      <c r="G11" s="154">
        <v>0</v>
      </c>
      <c r="H11" s="154">
        <v>60</v>
      </c>
      <c r="I11" s="154">
        <v>0</v>
      </c>
      <c r="J11" s="154">
        <v>11</v>
      </c>
      <c r="K11" s="154">
        <v>3</v>
      </c>
      <c r="L11" s="154">
        <v>5</v>
      </c>
    </row>
    <row r="12" spans="1:12" s="178" customFormat="1" ht="18">
      <c r="A12" s="175">
        <v>2</v>
      </c>
      <c r="B12" s="176" t="s">
        <v>24</v>
      </c>
      <c r="C12" s="177">
        <v>166</v>
      </c>
      <c r="D12" s="177">
        <v>5</v>
      </c>
      <c r="E12" s="177">
        <v>163</v>
      </c>
      <c r="F12" s="177">
        <v>8</v>
      </c>
      <c r="G12" s="177">
        <v>171</v>
      </c>
      <c r="H12" s="177">
        <v>0</v>
      </c>
      <c r="I12" s="177">
        <v>1</v>
      </c>
      <c r="J12" s="177">
        <v>4</v>
      </c>
      <c r="K12" s="177">
        <v>0</v>
      </c>
      <c r="L12" s="177">
        <v>0</v>
      </c>
    </row>
    <row r="13" spans="1:12" s="225" customFormat="1" ht="18">
      <c r="A13" s="222">
        <v>3</v>
      </c>
      <c r="B13" s="223" t="s">
        <v>25</v>
      </c>
      <c r="C13" s="224">
        <v>152</v>
      </c>
      <c r="D13" s="224">
        <v>10</v>
      </c>
      <c r="E13" s="224">
        <v>41</v>
      </c>
      <c r="F13" s="224">
        <v>0</v>
      </c>
      <c r="G13" s="224">
        <v>41</v>
      </c>
      <c r="H13" s="224">
        <v>0</v>
      </c>
      <c r="I13" s="224">
        <v>32</v>
      </c>
      <c r="J13" s="224">
        <v>0</v>
      </c>
      <c r="K13" s="224">
        <v>0</v>
      </c>
      <c r="L13" s="224">
        <v>0</v>
      </c>
    </row>
    <row r="14" spans="1:12" s="225" customFormat="1" ht="18">
      <c r="A14" s="222">
        <v>4</v>
      </c>
      <c r="B14" s="223" t="s">
        <v>26</v>
      </c>
      <c r="C14" s="224">
        <v>95</v>
      </c>
      <c r="D14" s="224">
        <v>2</v>
      </c>
      <c r="E14" s="224">
        <v>36</v>
      </c>
      <c r="F14" s="224">
        <v>0</v>
      </c>
      <c r="G14" s="224">
        <v>36</v>
      </c>
      <c r="H14" s="224">
        <v>4</v>
      </c>
      <c r="I14" s="224">
        <v>0</v>
      </c>
      <c r="J14" s="224">
        <v>12</v>
      </c>
      <c r="K14" s="224">
        <v>0</v>
      </c>
      <c r="L14" s="224">
        <v>0</v>
      </c>
    </row>
    <row r="15" spans="1:12" s="225" customFormat="1" ht="18">
      <c r="A15" s="222">
        <v>5</v>
      </c>
      <c r="B15" s="223" t="s">
        <v>27</v>
      </c>
      <c r="C15" s="224">
        <v>14262</v>
      </c>
      <c r="D15" s="224">
        <v>225</v>
      </c>
      <c r="E15" s="224">
        <v>0</v>
      </c>
      <c r="F15" s="224">
        <v>11</v>
      </c>
      <c r="G15" s="224">
        <v>0</v>
      </c>
      <c r="H15" s="224">
        <v>147</v>
      </c>
      <c r="I15" s="224">
        <v>4</v>
      </c>
      <c r="J15" s="224">
        <v>18</v>
      </c>
      <c r="K15" s="224">
        <v>0</v>
      </c>
      <c r="L15" s="224">
        <v>5</v>
      </c>
    </row>
    <row r="16" spans="1:12" s="225" customFormat="1" ht="18">
      <c r="A16" s="226">
        <v>6</v>
      </c>
      <c r="B16" s="227" t="s">
        <v>28</v>
      </c>
      <c r="C16" s="224">
        <v>1512</v>
      </c>
      <c r="D16" s="224">
        <v>1016</v>
      </c>
      <c r="E16" s="224">
        <v>842</v>
      </c>
      <c r="F16" s="224">
        <v>27</v>
      </c>
      <c r="G16" s="224">
        <v>23</v>
      </c>
      <c r="H16" s="224">
        <v>34</v>
      </c>
      <c r="I16" s="224">
        <v>35</v>
      </c>
      <c r="J16" s="224">
        <v>3</v>
      </c>
      <c r="K16" s="224">
        <v>0</v>
      </c>
      <c r="L16" s="224">
        <v>0</v>
      </c>
    </row>
    <row r="17" spans="1:12" s="225" customFormat="1" ht="18">
      <c r="A17" s="222">
        <v>7</v>
      </c>
      <c r="B17" s="223" t="s">
        <v>29</v>
      </c>
      <c r="C17" s="224">
        <v>316</v>
      </c>
      <c r="D17" s="224">
        <v>3</v>
      </c>
      <c r="E17" s="224">
        <v>288</v>
      </c>
      <c r="F17" s="224">
        <v>30</v>
      </c>
      <c r="G17" s="224">
        <v>316</v>
      </c>
      <c r="H17" s="224">
        <v>4</v>
      </c>
      <c r="I17" s="224">
        <v>17</v>
      </c>
      <c r="J17" s="224">
        <v>79</v>
      </c>
      <c r="K17" s="224">
        <v>0</v>
      </c>
      <c r="L17" s="224">
        <v>0</v>
      </c>
    </row>
    <row r="18" spans="1:12" s="225" customFormat="1" ht="18">
      <c r="A18" s="222">
        <v>8</v>
      </c>
      <c r="B18" s="223" t="s">
        <v>30</v>
      </c>
      <c r="C18" s="224">
        <v>2278</v>
      </c>
      <c r="D18" s="224">
        <v>69</v>
      </c>
      <c r="E18" s="224">
        <v>358</v>
      </c>
      <c r="F18" s="224">
        <v>4</v>
      </c>
      <c r="G18" s="224">
        <v>355</v>
      </c>
      <c r="H18" s="224">
        <v>7</v>
      </c>
      <c r="I18" s="224">
        <v>0</v>
      </c>
      <c r="J18" s="224">
        <v>0</v>
      </c>
      <c r="K18" s="224">
        <v>0</v>
      </c>
      <c r="L18" s="224">
        <v>0</v>
      </c>
    </row>
    <row r="19" spans="1:12" s="225" customFormat="1" ht="18">
      <c r="A19" s="222">
        <v>9</v>
      </c>
      <c r="B19" s="223" t="s">
        <v>31</v>
      </c>
      <c r="C19" s="224">
        <v>49</v>
      </c>
      <c r="D19" s="224">
        <v>165</v>
      </c>
      <c r="E19" s="224">
        <v>3</v>
      </c>
      <c r="F19" s="224">
        <v>4</v>
      </c>
      <c r="G19" s="224">
        <v>0</v>
      </c>
      <c r="H19" s="224">
        <v>0</v>
      </c>
      <c r="I19" s="224">
        <v>77</v>
      </c>
      <c r="J19" s="224">
        <v>68</v>
      </c>
      <c r="K19" s="224">
        <v>0</v>
      </c>
      <c r="L19" s="224">
        <v>0</v>
      </c>
    </row>
    <row r="20" spans="1:12" s="225" customFormat="1" ht="18">
      <c r="A20" s="222">
        <v>10</v>
      </c>
      <c r="B20" s="223" t="s">
        <v>32</v>
      </c>
      <c r="C20" s="224">
        <v>35</v>
      </c>
      <c r="D20" s="224">
        <v>15</v>
      </c>
      <c r="E20" s="224">
        <v>0</v>
      </c>
      <c r="F20" s="224">
        <v>0</v>
      </c>
      <c r="G20" s="224">
        <v>35</v>
      </c>
      <c r="H20" s="224">
        <v>15</v>
      </c>
      <c r="I20" s="224">
        <v>165</v>
      </c>
      <c r="J20" s="224">
        <v>0</v>
      </c>
      <c r="K20" s="224">
        <v>0</v>
      </c>
      <c r="L20" s="224">
        <v>0</v>
      </c>
    </row>
    <row r="21" spans="1:12" s="155" customFormat="1" ht="18">
      <c r="A21" s="152">
        <v>11</v>
      </c>
      <c r="B21" s="153" t="s">
        <v>33</v>
      </c>
      <c r="C21" s="156">
        <v>50</v>
      </c>
      <c r="D21" s="156">
        <v>10</v>
      </c>
      <c r="E21" s="156">
        <v>7</v>
      </c>
      <c r="F21" s="156">
        <v>7</v>
      </c>
      <c r="G21" s="156">
        <v>0</v>
      </c>
      <c r="H21" s="156">
        <v>0</v>
      </c>
      <c r="I21" s="156">
        <v>5</v>
      </c>
      <c r="J21" s="156">
        <v>5</v>
      </c>
      <c r="K21" s="156">
        <v>0</v>
      </c>
      <c r="L21" s="156">
        <v>0</v>
      </c>
    </row>
    <row r="22" spans="1:12" s="155" customFormat="1" ht="18">
      <c r="A22" s="152">
        <v>12</v>
      </c>
      <c r="B22" s="153" t="s">
        <v>34</v>
      </c>
      <c r="C22" s="154">
        <v>459</v>
      </c>
      <c r="D22" s="154">
        <v>0</v>
      </c>
      <c r="E22" s="154">
        <v>44</v>
      </c>
      <c r="F22" s="154">
        <v>0</v>
      </c>
      <c r="G22" s="154">
        <v>38</v>
      </c>
      <c r="H22" s="154">
        <v>0</v>
      </c>
      <c r="I22" s="154">
        <v>102</v>
      </c>
      <c r="J22" s="154">
        <v>0</v>
      </c>
      <c r="K22" s="154">
        <v>0</v>
      </c>
      <c r="L22" s="154">
        <v>0</v>
      </c>
    </row>
    <row r="23" spans="1:12" s="155" customFormat="1" ht="18">
      <c r="A23" s="152">
        <v>13</v>
      </c>
      <c r="B23" s="153" t="s">
        <v>35</v>
      </c>
      <c r="C23" s="154">
        <v>101</v>
      </c>
      <c r="D23" s="154">
        <v>5</v>
      </c>
      <c r="E23" s="154">
        <v>45</v>
      </c>
      <c r="F23" s="154">
        <v>5</v>
      </c>
      <c r="G23" s="154">
        <v>24</v>
      </c>
      <c r="H23" s="154">
        <v>0</v>
      </c>
      <c r="I23" s="154">
        <v>2</v>
      </c>
      <c r="J23" s="154">
        <v>1</v>
      </c>
      <c r="K23" s="154">
        <v>0</v>
      </c>
      <c r="L23" s="154">
        <v>0</v>
      </c>
    </row>
    <row r="24" spans="1:12" ht="18">
      <c r="A24" s="64"/>
      <c r="B24" s="134" t="s">
        <v>5</v>
      </c>
      <c r="C24" s="135">
        <f>SUM(C11:C23)</f>
        <v>19933</v>
      </c>
      <c r="D24" s="135">
        <f aca="true" t="shared" si="0" ref="D24:L24">SUM(D11:D23)</f>
        <v>1630</v>
      </c>
      <c r="E24" s="135">
        <f t="shared" si="0"/>
        <v>1827</v>
      </c>
      <c r="F24" s="135">
        <f t="shared" si="0"/>
        <v>136</v>
      </c>
      <c r="G24" s="135">
        <f t="shared" si="0"/>
        <v>1039</v>
      </c>
      <c r="H24" s="135">
        <f t="shared" si="0"/>
        <v>271</v>
      </c>
      <c r="I24" s="135">
        <f t="shared" si="0"/>
        <v>440</v>
      </c>
      <c r="J24" s="135">
        <f t="shared" si="0"/>
        <v>201</v>
      </c>
      <c r="K24" s="135">
        <f t="shared" si="0"/>
        <v>3</v>
      </c>
      <c r="L24" s="135">
        <f t="shared" si="0"/>
        <v>10</v>
      </c>
    </row>
  </sheetData>
  <sheetProtection/>
  <mergeCells count="11">
    <mergeCell ref="K1:L1"/>
    <mergeCell ref="G8:H8"/>
    <mergeCell ref="I8:J8"/>
    <mergeCell ref="K8:L8"/>
    <mergeCell ref="A2:L2"/>
    <mergeCell ref="A4:L4"/>
    <mergeCell ref="A6:L6"/>
    <mergeCell ref="A8:A9"/>
    <mergeCell ref="B8:B9"/>
    <mergeCell ref="C8:D8"/>
    <mergeCell ref="E8:F8"/>
  </mergeCells>
  <printOptions horizontalCentered="1"/>
  <pageMargins left="0.5" right="0.2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70" zoomScaleNormal="70" zoomScalePageLayoutView="0" workbookViewId="0" topLeftCell="A3">
      <selection activeCell="O23" sqref="O23"/>
    </sheetView>
  </sheetViews>
  <sheetFormatPr defaultColWidth="9.140625" defaultRowHeight="15"/>
  <cols>
    <col min="1" max="1" width="6.421875" style="79" customWidth="1"/>
    <col min="2" max="2" width="20.57421875" style="79" customWidth="1"/>
    <col min="3" max="4" width="10.00390625" style="79" customWidth="1"/>
    <col min="5" max="5" width="5.8515625" style="79" bestFit="1" customWidth="1"/>
    <col min="6" max="6" width="10.140625" style="79" bestFit="1" customWidth="1"/>
    <col min="7" max="7" width="5.8515625" style="79" bestFit="1" customWidth="1"/>
    <col min="8" max="8" width="10.140625" style="79" bestFit="1" customWidth="1"/>
    <col min="9" max="9" width="5.8515625" style="79" bestFit="1" customWidth="1"/>
    <col min="10" max="10" width="10.140625" style="79" bestFit="1" customWidth="1"/>
    <col min="11" max="11" width="5.8515625" style="79" bestFit="1" customWidth="1"/>
    <col min="12" max="12" width="10.140625" style="79" bestFit="1" customWidth="1"/>
    <col min="13" max="13" width="5.8515625" style="79" bestFit="1" customWidth="1"/>
    <col min="14" max="14" width="10.140625" style="79" bestFit="1" customWidth="1"/>
    <col min="15" max="15" width="5.8515625" style="79" bestFit="1" customWidth="1"/>
    <col min="16" max="16" width="10.140625" style="79" bestFit="1" customWidth="1"/>
    <col min="17" max="17" width="5.8515625" style="79" bestFit="1" customWidth="1"/>
    <col min="18" max="18" width="10.140625" style="79" bestFit="1" customWidth="1"/>
    <col min="19" max="19" width="5.8515625" style="79" bestFit="1" customWidth="1"/>
    <col min="20" max="20" width="10.140625" style="79" bestFit="1" customWidth="1"/>
    <col min="21" max="22" width="5.8515625" style="79" bestFit="1" customWidth="1"/>
    <col min="23" max="16384" width="9.140625" style="79" customWidth="1"/>
  </cols>
  <sheetData>
    <row r="1" ht="12" customHeight="1">
      <c r="V1" s="92" t="s">
        <v>105</v>
      </c>
    </row>
    <row r="2" spans="1:22" ht="18.75" customHeight="1">
      <c r="A2" s="299" t="s">
        <v>89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</row>
    <row r="3" spans="1:22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15" customHeight="1">
      <c r="A4" s="300" t="s">
        <v>124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</row>
    <row r="5" spans="1:12" ht="18" customHeight="1">
      <c r="A5" s="55" t="s">
        <v>39</v>
      </c>
      <c r="B5" s="10"/>
      <c r="C5" s="81"/>
      <c r="D5" s="81"/>
      <c r="E5" s="81"/>
      <c r="F5" s="81"/>
      <c r="G5" s="81"/>
      <c r="H5" s="81"/>
      <c r="I5" s="81"/>
      <c r="L5" s="82"/>
    </row>
    <row r="6" spans="1:9" ht="18" customHeight="1">
      <c r="A6" s="83"/>
      <c r="B6" s="83"/>
      <c r="C6" s="81"/>
      <c r="D6" s="81"/>
      <c r="E6" s="81"/>
      <c r="F6" s="81"/>
      <c r="G6" s="81"/>
      <c r="H6" s="81"/>
      <c r="I6" s="81"/>
    </row>
    <row r="7" spans="1:22" s="115" customFormat="1" ht="30.75" customHeight="1">
      <c r="A7" s="301" t="s">
        <v>90</v>
      </c>
      <c r="B7" s="301" t="s">
        <v>91</v>
      </c>
      <c r="C7" s="302" t="s">
        <v>92</v>
      </c>
      <c r="D7" s="302"/>
      <c r="E7" s="301" t="s">
        <v>93</v>
      </c>
      <c r="F7" s="301"/>
      <c r="G7" s="301"/>
      <c r="H7" s="301"/>
      <c r="I7" s="301"/>
      <c r="J7" s="301"/>
      <c r="K7" s="301"/>
      <c r="L7" s="301"/>
      <c r="M7" s="298" t="s">
        <v>107</v>
      </c>
      <c r="N7" s="298"/>
      <c r="O7" s="298"/>
      <c r="P7" s="298"/>
      <c r="Q7" s="298"/>
      <c r="R7" s="298"/>
      <c r="S7" s="298"/>
      <c r="T7" s="298"/>
      <c r="U7" s="298"/>
      <c r="V7" s="298"/>
    </row>
    <row r="8" spans="1:22" s="115" customFormat="1" ht="89.25" customHeight="1">
      <c r="A8" s="301"/>
      <c r="B8" s="301"/>
      <c r="C8" s="302" t="s">
        <v>96</v>
      </c>
      <c r="D8" s="302"/>
      <c r="E8" s="301" t="s">
        <v>97</v>
      </c>
      <c r="F8" s="301"/>
      <c r="G8" s="301" t="s">
        <v>98</v>
      </c>
      <c r="H8" s="301"/>
      <c r="I8" s="301" t="s">
        <v>99</v>
      </c>
      <c r="J8" s="301"/>
      <c r="K8" s="301" t="s">
        <v>100</v>
      </c>
      <c r="L8" s="301"/>
      <c r="M8" s="297" t="s">
        <v>108</v>
      </c>
      <c r="N8" s="297"/>
      <c r="O8" s="297" t="s">
        <v>109</v>
      </c>
      <c r="P8" s="297"/>
      <c r="Q8" s="297" t="s">
        <v>110</v>
      </c>
      <c r="R8" s="297"/>
      <c r="S8" s="297" t="s">
        <v>111</v>
      </c>
      <c r="T8" s="297"/>
      <c r="U8" s="297" t="s">
        <v>112</v>
      </c>
      <c r="V8" s="298"/>
    </row>
    <row r="9" spans="1:22" s="108" customFormat="1" ht="25.5" customHeight="1">
      <c r="A9" s="301"/>
      <c r="B9" s="301"/>
      <c r="C9" s="117" t="s">
        <v>101</v>
      </c>
      <c r="D9" s="117" t="s">
        <v>102</v>
      </c>
      <c r="E9" s="107" t="s">
        <v>101</v>
      </c>
      <c r="F9" s="107" t="s">
        <v>102</v>
      </c>
      <c r="G9" s="107" t="s">
        <v>101</v>
      </c>
      <c r="H9" s="107" t="s">
        <v>102</v>
      </c>
      <c r="I9" s="107" t="s">
        <v>101</v>
      </c>
      <c r="J9" s="107" t="s">
        <v>102</v>
      </c>
      <c r="K9" s="107" t="s">
        <v>101</v>
      </c>
      <c r="L9" s="107" t="s">
        <v>102</v>
      </c>
      <c r="M9" s="111" t="s">
        <v>101</v>
      </c>
      <c r="N9" s="111" t="s">
        <v>102</v>
      </c>
      <c r="O9" s="111" t="s">
        <v>101</v>
      </c>
      <c r="P9" s="111" t="s">
        <v>102</v>
      </c>
      <c r="Q9" s="111" t="s">
        <v>101</v>
      </c>
      <c r="R9" s="111" t="s">
        <v>102</v>
      </c>
      <c r="S9" s="111" t="s">
        <v>101</v>
      </c>
      <c r="T9" s="111" t="s">
        <v>102</v>
      </c>
      <c r="U9" s="111" t="s">
        <v>101</v>
      </c>
      <c r="V9" s="111" t="s">
        <v>101</v>
      </c>
    </row>
    <row r="10" spans="1:22" s="116" customFormat="1" ht="19.5" customHeight="1">
      <c r="A10" s="112">
        <v>1</v>
      </c>
      <c r="B10" s="112">
        <v>2</v>
      </c>
      <c r="C10" s="118">
        <v>3</v>
      </c>
      <c r="D10" s="118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  <c r="R10" s="120">
        <v>18</v>
      </c>
      <c r="S10" s="120">
        <v>19</v>
      </c>
      <c r="T10" s="120">
        <v>20</v>
      </c>
      <c r="U10" s="120">
        <v>21</v>
      </c>
      <c r="V10" s="120">
        <v>22</v>
      </c>
    </row>
    <row r="11" spans="1:22" s="86" customFormat="1" ht="19.5" customHeight="1">
      <c r="A11" s="140">
        <v>1</v>
      </c>
      <c r="B11" s="141" t="s">
        <v>23</v>
      </c>
      <c r="C11" s="157">
        <v>11</v>
      </c>
      <c r="D11" s="157">
        <v>8</v>
      </c>
      <c r="E11" s="158">
        <v>1</v>
      </c>
      <c r="F11" s="158">
        <v>1</v>
      </c>
      <c r="G11" s="158">
        <v>7</v>
      </c>
      <c r="H11" s="158">
        <v>7</v>
      </c>
      <c r="I11" s="158">
        <v>1</v>
      </c>
      <c r="J11" s="158">
        <v>1</v>
      </c>
      <c r="K11" s="158">
        <v>1</v>
      </c>
      <c r="L11" s="158">
        <v>1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</row>
    <row r="12" spans="1:22" s="182" customFormat="1" ht="19.5" customHeight="1">
      <c r="A12" s="167">
        <v>2</v>
      </c>
      <c r="B12" s="168" t="s">
        <v>24</v>
      </c>
      <c r="C12" s="179">
        <v>11</v>
      </c>
      <c r="D12" s="179">
        <v>8</v>
      </c>
      <c r="E12" s="180">
        <v>1</v>
      </c>
      <c r="F12" s="180">
        <v>1</v>
      </c>
      <c r="G12" s="180">
        <v>5</v>
      </c>
      <c r="H12" s="180">
        <v>5</v>
      </c>
      <c r="I12" s="180">
        <v>1</v>
      </c>
      <c r="J12" s="180">
        <v>1</v>
      </c>
      <c r="K12" s="180">
        <v>1</v>
      </c>
      <c r="L12" s="180">
        <v>1</v>
      </c>
      <c r="M12" s="181"/>
      <c r="N12" s="181"/>
      <c r="O12" s="181"/>
      <c r="P12" s="181"/>
      <c r="Q12" s="181"/>
      <c r="R12" s="181"/>
      <c r="S12" s="181"/>
      <c r="T12" s="181"/>
      <c r="U12" s="181"/>
      <c r="V12" s="181"/>
    </row>
    <row r="13" spans="1:22" s="86" customFormat="1" ht="19.5" customHeight="1">
      <c r="A13" s="140">
        <v>3</v>
      </c>
      <c r="B13" s="141" t="s">
        <v>25</v>
      </c>
      <c r="C13" s="157">
        <v>16</v>
      </c>
      <c r="D13" s="157">
        <v>14</v>
      </c>
      <c r="E13" s="158">
        <v>1</v>
      </c>
      <c r="F13" s="158">
        <v>1</v>
      </c>
      <c r="G13" s="158">
        <v>2</v>
      </c>
      <c r="H13" s="158">
        <v>1</v>
      </c>
      <c r="I13" s="158">
        <v>1</v>
      </c>
      <c r="J13" s="158">
        <v>1</v>
      </c>
      <c r="K13" s="158">
        <v>1</v>
      </c>
      <c r="L13" s="158">
        <v>1</v>
      </c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s="231" customFormat="1" ht="19.5" customHeight="1">
      <c r="A14" s="211">
        <v>4</v>
      </c>
      <c r="B14" s="212" t="s">
        <v>26</v>
      </c>
      <c r="C14" s="228">
        <v>12</v>
      </c>
      <c r="D14" s="228">
        <v>9</v>
      </c>
      <c r="E14" s="229">
        <v>1</v>
      </c>
      <c r="F14" s="229">
        <v>1</v>
      </c>
      <c r="G14" s="229">
        <v>2</v>
      </c>
      <c r="H14" s="229">
        <v>2</v>
      </c>
      <c r="I14" s="229">
        <v>1</v>
      </c>
      <c r="J14" s="229">
        <v>1</v>
      </c>
      <c r="K14" s="229">
        <v>1</v>
      </c>
      <c r="L14" s="229">
        <v>1</v>
      </c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231" customFormat="1" ht="19.5" customHeight="1">
      <c r="A15" s="211">
        <v>5</v>
      </c>
      <c r="B15" s="212" t="s">
        <v>27</v>
      </c>
      <c r="C15" s="228">
        <v>11</v>
      </c>
      <c r="D15" s="228">
        <v>9</v>
      </c>
      <c r="E15" s="229">
        <v>1</v>
      </c>
      <c r="F15" s="229">
        <v>1</v>
      </c>
      <c r="G15" s="229">
        <v>6</v>
      </c>
      <c r="H15" s="229">
        <v>5</v>
      </c>
      <c r="I15" s="229">
        <v>1</v>
      </c>
      <c r="J15" s="229">
        <v>1</v>
      </c>
      <c r="K15" s="229">
        <v>1</v>
      </c>
      <c r="L15" s="229">
        <v>1</v>
      </c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231" customFormat="1" ht="19.5" customHeight="1">
      <c r="A16" s="232">
        <v>6</v>
      </c>
      <c r="B16" s="233" t="s">
        <v>28</v>
      </c>
      <c r="C16" s="228">
        <v>11</v>
      </c>
      <c r="D16" s="228">
        <v>9</v>
      </c>
      <c r="E16" s="229">
        <v>1</v>
      </c>
      <c r="F16" s="229">
        <v>1</v>
      </c>
      <c r="G16" s="229">
        <v>2</v>
      </c>
      <c r="H16" s="229">
        <v>2</v>
      </c>
      <c r="I16" s="229">
        <v>1</v>
      </c>
      <c r="J16" s="229">
        <v>1</v>
      </c>
      <c r="K16" s="229">
        <v>1</v>
      </c>
      <c r="L16" s="229">
        <v>1</v>
      </c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86" customFormat="1" ht="19.5" customHeight="1">
      <c r="A17" s="140">
        <v>7</v>
      </c>
      <c r="B17" s="141" t="s">
        <v>29</v>
      </c>
      <c r="C17" s="157">
        <v>10</v>
      </c>
      <c r="D17" s="157">
        <v>6</v>
      </c>
      <c r="E17" s="158">
        <v>0</v>
      </c>
      <c r="F17" s="158">
        <v>0</v>
      </c>
      <c r="G17" s="158">
        <v>2</v>
      </c>
      <c r="H17" s="158">
        <v>2</v>
      </c>
      <c r="I17" s="158">
        <v>1</v>
      </c>
      <c r="J17" s="158">
        <v>1</v>
      </c>
      <c r="K17" s="158">
        <v>1</v>
      </c>
      <c r="L17" s="158">
        <v>1</v>
      </c>
      <c r="M17" s="159"/>
      <c r="N17" s="159"/>
      <c r="O17" s="159"/>
      <c r="P17" s="159"/>
      <c r="Q17" s="159"/>
      <c r="R17" s="159"/>
      <c r="S17" s="159"/>
      <c r="T17" s="159"/>
      <c r="U17" s="159"/>
      <c r="V17" s="159"/>
    </row>
    <row r="18" spans="1:22" s="86" customFormat="1" ht="19.5" customHeight="1">
      <c r="A18" s="140">
        <v>8</v>
      </c>
      <c r="B18" s="141" t="s">
        <v>30</v>
      </c>
      <c r="C18" s="157">
        <v>12</v>
      </c>
      <c r="D18" s="157">
        <v>6</v>
      </c>
      <c r="E18" s="158">
        <v>2</v>
      </c>
      <c r="F18" s="158">
        <v>2</v>
      </c>
      <c r="G18" s="158">
        <v>7</v>
      </c>
      <c r="H18" s="158">
        <v>7</v>
      </c>
      <c r="I18" s="158">
        <v>3</v>
      </c>
      <c r="J18" s="158">
        <v>3</v>
      </c>
      <c r="K18" s="158">
        <v>1</v>
      </c>
      <c r="L18" s="158">
        <v>1</v>
      </c>
      <c r="M18" s="159"/>
      <c r="N18" s="159"/>
      <c r="O18" s="159"/>
      <c r="P18" s="159"/>
      <c r="Q18" s="159"/>
      <c r="R18" s="159"/>
      <c r="S18" s="159"/>
      <c r="T18" s="159"/>
      <c r="U18" s="159"/>
      <c r="V18" s="159"/>
    </row>
    <row r="19" spans="1:22" s="231" customFormat="1" ht="19.5" customHeight="1">
      <c r="A19" s="211">
        <v>9</v>
      </c>
      <c r="B19" s="212" t="s">
        <v>31</v>
      </c>
      <c r="C19" s="228">
        <v>5</v>
      </c>
      <c r="D19" s="228">
        <v>5</v>
      </c>
      <c r="E19" s="229">
        <v>1</v>
      </c>
      <c r="F19" s="229">
        <v>1</v>
      </c>
      <c r="G19" s="229">
        <v>5</v>
      </c>
      <c r="H19" s="229">
        <v>5</v>
      </c>
      <c r="I19" s="229">
        <v>1</v>
      </c>
      <c r="J19" s="229">
        <v>1</v>
      </c>
      <c r="K19" s="229">
        <v>1</v>
      </c>
      <c r="L19" s="229">
        <v>1</v>
      </c>
      <c r="M19" s="230"/>
      <c r="N19" s="230"/>
      <c r="O19" s="230"/>
      <c r="P19" s="230"/>
      <c r="Q19" s="230"/>
      <c r="R19" s="230"/>
      <c r="S19" s="230"/>
      <c r="T19" s="230"/>
      <c r="U19" s="230"/>
      <c r="V19" s="230"/>
    </row>
    <row r="20" spans="1:22" s="86" customFormat="1" ht="19.5" customHeight="1">
      <c r="A20" s="140">
        <v>10</v>
      </c>
      <c r="B20" s="141" t="s">
        <v>32</v>
      </c>
      <c r="C20" s="157">
        <v>16</v>
      </c>
      <c r="D20" s="157">
        <v>15</v>
      </c>
      <c r="E20" s="158">
        <v>1</v>
      </c>
      <c r="F20" s="158">
        <v>1</v>
      </c>
      <c r="G20" s="158" t="s">
        <v>117</v>
      </c>
      <c r="H20" s="158" t="s">
        <v>117</v>
      </c>
      <c r="I20" s="158">
        <v>1</v>
      </c>
      <c r="J20" s="158">
        <v>1</v>
      </c>
      <c r="K20" s="158">
        <v>1</v>
      </c>
      <c r="L20" s="158">
        <v>1</v>
      </c>
      <c r="M20" s="159"/>
      <c r="N20" s="159"/>
      <c r="O20" s="159"/>
      <c r="P20" s="159"/>
      <c r="Q20" s="159"/>
      <c r="R20" s="159"/>
      <c r="S20" s="159"/>
      <c r="T20" s="159"/>
      <c r="U20" s="159"/>
      <c r="V20" s="159"/>
    </row>
    <row r="21" spans="1:22" s="86" customFormat="1" ht="19.5" customHeight="1">
      <c r="A21" s="140">
        <v>11</v>
      </c>
      <c r="B21" s="141" t="s">
        <v>33</v>
      </c>
      <c r="C21" s="157">
        <v>5</v>
      </c>
      <c r="D21" s="157">
        <v>3</v>
      </c>
      <c r="E21" s="158">
        <v>0</v>
      </c>
      <c r="F21" s="158">
        <v>0</v>
      </c>
      <c r="G21" s="158">
        <v>2</v>
      </c>
      <c r="H21" s="158">
        <v>2</v>
      </c>
      <c r="I21" s="158">
        <v>1</v>
      </c>
      <c r="J21" s="158">
        <v>1</v>
      </c>
      <c r="K21" s="158">
        <v>1</v>
      </c>
      <c r="L21" s="158">
        <v>1</v>
      </c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2" s="86" customFormat="1" ht="19.5" customHeight="1">
      <c r="A22" s="140">
        <v>12</v>
      </c>
      <c r="B22" s="141" t="s">
        <v>34</v>
      </c>
      <c r="C22" s="157">
        <v>12</v>
      </c>
      <c r="D22" s="157">
        <v>6</v>
      </c>
      <c r="E22" s="158">
        <v>1</v>
      </c>
      <c r="F22" s="158">
        <v>1</v>
      </c>
      <c r="G22" s="158">
        <v>2</v>
      </c>
      <c r="H22" s="158">
        <v>2</v>
      </c>
      <c r="I22" s="158">
        <v>1</v>
      </c>
      <c r="J22" s="158">
        <v>1</v>
      </c>
      <c r="K22" s="158">
        <v>1</v>
      </c>
      <c r="L22" s="158">
        <v>1</v>
      </c>
      <c r="M22" s="159"/>
      <c r="N22" s="159"/>
      <c r="O22" s="159"/>
      <c r="P22" s="159"/>
      <c r="Q22" s="159"/>
      <c r="R22" s="159"/>
      <c r="S22" s="159"/>
      <c r="T22" s="159"/>
      <c r="U22" s="159"/>
      <c r="V22" s="159"/>
    </row>
    <row r="23" spans="1:22" s="86" customFormat="1" ht="19.5" customHeight="1">
      <c r="A23" s="140">
        <v>13</v>
      </c>
      <c r="B23" s="141" t="s">
        <v>35</v>
      </c>
      <c r="C23" s="157">
        <v>14</v>
      </c>
      <c r="D23" s="157">
        <v>11</v>
      </c>
      <c r="E23" s="160">
        <v>0</v>
      </c>
      <c r="F23" s="160">
        <v>0</v>
      </c>
      <c r="G23" s="160">
        <v>2</v>
      </c>
      <c r="H23" s="160">
        <v>2</v>
      </c>
      <c r="I23" s="158">
        <v>1</v>
      </c>
      <c r="J23" s="158">
        <v>1</v>
      </c>
      <c r="K23" s="158">
        <v>1</v>
      </c>
      <c r="L23" s="160">
        <v>1</v>
      </c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2" s="91" customFormat="1" ht="19.5" customHeight="1">
      <c r="A24" s="90"/>
      <c r="B24" s="89" t="s">
        <v>36</v>
      </c>
      <c r="C24" s="119">
        <f>SUM(C11:C23)</f>
        <v>146</v>
      </c>
      <c r="D24" s="119">
        <f aca="true" t="shared" si="0" ref="D24:L24">SUM(D11:D23)</f>
        <v>109</v>
      </c>
      <c r="E24" s="119">
        <f t="shared" si="0"/>
        <v>11</v>
      </c>
      <c r="F24" s="119">
        <f t="shared" si="0"/>
        <v>11</v>
      </c>
      <c r="G24" s="119">
        <f t="shared" si="0"/>
        <v>44</v>
      </c>
      <c r="H24" s="119">
        <f t="shared" si="0"/>
        <v>42</v>
      </c>
      <c r="I24" s="119">
        <f t="shared" si="0"/>
        <v>15</v>
      </c>
      <c r="J24" s="119">
        <f t="shared" si="0"/>
        <v>15</v>
      </c>
      <c r="K24" s="119">
        <f t="shared" si="0"/>
        <v>13</v>
      </c>
      <c r="L24" s="119">
        <f t="shared" si="0"/>
        <v>13</v>
      </c>
      <c r="M24" s="119">
        <v>2</v>
      </c>
      <c r="N24" s="119">
        <v>2</v>
      </c>
      <c r="O24" s="119">
        <v>2</v>
      </c>
      <c r="P24" s="119">
        <v>2</v>
      </c>
      <c r="Q24" s="119">
        <v>1</v>
      </c>
      <c r="R24" s="119">
        <v>1</v>
      </c>
      <c r="S24" s="119">
        <v>1</v>
      </c>
      <c r="T24" s="119">
        <v>1</v>
      </c>
      <c r="U24" s="119">
        <v>1</v>
      </c>
      <c r="V24" s="119">
        <v>1</v>
      </c>
    </row>
    <row r="25" spans="9:11" ht="13.5">
      <c r="I25" s="304"/>
      <c r="J25" s="304"/>
      <c r="K25" s="304"/>
    </row>
    <row r="26" spans="9:11" ht="12.75">
      <c r="I26" s="303"/>
      <c r="J26" s="303"/>
      <c r="K26" s="303"/>
    </row>
    <row r="27" spans="9:11" ht="12.75">
      <c r="I27" s="85"/>
      <c r="J27" s="84"/>
      <c r="K27" s="85"/>
    </row>
    <row r="28" spans="9:11" ht="12.75">
      <c r="I28" s="303"/>
      <c r="J28" s="303"/>
      <c r="K28" s="303"/>
    </row>
    <row r="29" spans="9:11" ht="12.75">
      <c r="I29" s="303"/>
      <c r="J29" s="303"/>
      <c r="K29" s="303"/>
    </row>
  </sheetData>
  <sheetProtection/>
  <mergeCells count="21">
    <mergeCell ref="I29:K29"/>
    <mergeCell ref="C8:D8"/>
    <mergeCell ref="S8:T8"/>
    <mergeCell ref="O8:P8"/>
    <mergeCell ref="Q8:R8"/>
    <mergeCell ref="M8:N8"/>
    <mergeCell ref="I25:K25"/>
    <mergeCell ref="I28:K28"/>
    <mergeCell ref="E8:F8"/>
    <mergeCell ref="G8:H8"/>
    <mergeCell ref="I8:J8"/>
    <mergeCell ref="I26:K26"/>
    <mergeCell ref="U8:V8"/>
    <mergeCell ref="A2:V2"/>
    <mergeCell ref="A4:V4"/>
    <mergeCell ref="M7:V7"/>
    <mergeCell ref="A7:A9"/>
    <mergeCell ref="B7:B9"/>
    <mergeCell ref="E7:L7"/>
    <mergeCell ref="K8:L8"/>
    <mergeCell ref="C7:D7"/>
  </mergeCells>
  <printOptions horizontalCentered="1"/>
  <pageMargins left="0.5" right="0.5" top="0.5" bottom="0.5" header="0.5" footer="0.5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zoomScale="85" zoomScaleNormal="85" zoomScalePageLayoutView="0" workbookViewId="0" topLeftCell="A5">
      <selection activeCell="A16" sqref="A16:IV16"/>
    </sheetView>
  </sheetViews>
  <sheetFormatPr defaultColWidth="9.140625" defaultRowHeight="15"/>
  <cols>
    <col min="1" max="1" width="6.7109375" style="86" customWidth="1"/>
    <col min="2" max="2" width="19.00390625" style="86" customWidth="1"/>
    <col min="3" max="4" width="7.421875" style="93" customWidth="1"/>
    <col min="5" max="25" width="6.7109375" style="93" customWidth="1"/>
    <col min="26" max="26" width="7.7109375" style="93" customWidth="1"/>
    <col min="27" max="27" width="9.140625" style="86" hidden="1" customWidth="1"/>
    <col min="28" max="16384" width="9.140625" style="86" customWidth="1"/>
  </cols>
  <sheetData>
    <row r="1" spans="11:26" ht="12" customHeight="1">
      <c r="K1" s="316"/>
      <c r="L1" s="316"/>
      <c r="M1" s="94"/>
      <c r="N1" s="94"/>
      <c r="O1" s="94"/>
      <c r="P1" s="94"/>
      <c r="Q1" s="94"/>
      <c r="R1" s="94"/>
      <c r="S1" s="94"/>
      <c r="T1" s="94"/>
      <c r="U1" s="94"/>
      <c r="V1" s="94"/>
      <c r="X1" s="95"/>
      <c r="Y1" s="86"/>
      <c r="Z1" s="102" t="s">
        <v>106</v>
      </c>
    </row>
    <row r="2" spans="1:26" s="79" customFormat="1" ht="18.75" customHeight="1">
      <c r="A2" s="299" t="s">
        <v>89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1:26" s="79" customFormat="1" ht="6.75" customHeight="1">
      <c r="A3" s="80"/>
      <c r="B3" s="80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97"/>
      <c r="Y3" s="97"/>
      <c r="Z3" s="97"/>
    </row>
    <row r="4" spans="1:26" s="79" customFormat="1" ht="21" customHeight="1">
      <c r="A4" s="300" t="s">
        <v>125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</row>
    <row r="5" spans="1:26" ht="18" customHeight="1">
      <c r="A5" s="55" t="s">
        <v>39</v>
      </c>
      <c r="B5" s="88"/>
      <c r="C5" s="98"/>
      <c r="D5" s="98"/>
      <c r="E5" s="98"/>
      <c r="F5" s="98"/>
      <c r="G5" s="98"/>
      <c r="H5" s="98"/>
      <c r="I5" s="98"/>
      <c r="X5" s="312"/>
      <c r="Y5" s="312"/>
      <c r="Z5" s="312"/>
    </row>
    <row r="6" spans="1:26" ht="18" customHeight="1">
      <c r="A6" s="87"/>
      <c r="B6" s="87"/>
      <c r="C6" s="98"/>
      <c r="D6" s="98"/>
      <c r="E6" s="98"/>
      <c r="F6" s="98"/>
      <c r="G6" s="98"/>
      <c r="H6" s="98"/>
      <c r="I6" s="98"/>
      <c r="X6" s="99"/>
      <c r="Y6" s="99"/>
      <c r="Z6" s="99"/>
    </row>
    <row r="7" spans="1:26" s="108" customFormat="1" ht="30.75" customHeight="1">
      <c r="A7" s="308" t="s">
        <v>90</v>
      </c>
      <c r="B7" s="308" t="s">
        <v>91</v>
      </c>
      <c r="C7" s="319" t="s">
        <v>92</v>
      </c>
      <c r="D7" s="320"/>
      <c r="E7" s="311" t="s">
        <v>93</v>
      </c>
      <c r="F7" s="311"/>
      <c r="G7" s="311"/>
      <c r="H7" s="311"/>
      <c r="I7" s="311"/>
      <c r="J7" s="311"/>
      <c r="K7" s="311"/>
      <c r="L7" s="311"/>
      <c r="M7" s="317" t="s">
        <v>107</v>
      </c>
      <c r="N7" s="318"/>
      <c r="O7" s="318"/>
      <c r="P7" s="318"/>
      <c r="Q7" s="318"/>
      <c r="R7" s="318"/>
      <c r="S7" s="318"/>
      <c r="T7" s="318"/>
      <c r="U7" s="318"/>
      <c r="V7" s="318"/>
      <c r="W7" s="315" t="s">
        <v>94</v>
      </c>
      <c r="X7" s="315"/>
      <c r="Y7" s="315" t="s">
        <v>95</v>
      </c>
      <c r="Z7" s="315"/>
    </row>
    <row r="8" spans="1:26" s="108" customFormat="1" ht="39.75" customHeight="1">
      <c r="A8" s="309"/>
      <c r="B8" s="309"/>
      <c r="C8" s="306" t="s">
        <v>96</v>
      </c>
      <c r="D8" s="307"/>
      <c r="E8" s="313" t="s">
        <v>97</v>
      </c>
      <c r="F8" s="313"/>
      <c r="G8" s="313" t="s">
        <v>98</v>
      </c>
      <c r="H8" s="313"/>
      <c r="I8" s="313" t="s">
        <v>99</v>
      </c>
      <c r="J8" s="313"/>
      <c r="K8" s="313" t="s">
        <v>100</v>
      </c>
      <c r="L8" s="313"/>
      <c r="M8" s="305" t="s">
        <v>108</v>
      </c>
      <c r="N8" s="305"/>
      <c r="O8" s="305" t="s">
        <v>109</v>
      </c>
      <c r="P8" s="305"/>
      <c r="Q8" s="305" t="s">
        <v>110</v>
      </c>
      <c r="R8" s="305"/>
      <c r="S8" s="305" t="s">
        <v>111</v>
      </c>
      <c r="T8" s="305"/>
      <c r="U8" s="305" t="s">
        <v>112</v>
      </c>
      <c r="V8" s="314"/>
      <c r="W8" s="315"/>
      <c r="X8" s="315"/>
      <c r="Y8" s="315"/>
      <c r="Z8" s="315"/>
    </row>
    <row r="9" spans="1:26" s="108" customFormat="1" ht="25.5" customHeight="1">
      <c r="A9" s="310"/>
      <c r="B9" s="310"/>
      <c r="C9" s="109" t="s">
        <v>103</v>
      </c>
      <c r="D9" s="109" t="s">
        <v>104</v>
      </c>
      <c r="E9" s="110" t="s">
        <v>103</v>
      </c>
      <c r="F9" s="110" t="s">
        <v>104</v>
      </c>
      <c r="G9" s="110" t="s">
        <v>103</v>
      </c>
      <c r="H9" s="110" t="s">
        <v>104</v>
      </c>
      <c r="I9" s="110" t="s">
        <v>103</v>
      </c>
      <c r="J9" s="110" t="s">
        <v>104</v>
      </c>
      <c r="K9" s="110" t="s">
        <v>103</v>
      </c>
      <c r="L9" s="110" t="s">
        <v>104</v>
      </c>
      <c r="M9" s="111" t="s">
        <v>103</v>
      </c>
      <c r="N9" s="111" t="s">
        <v>104</v>
      </c>
      <c r="O9" s="111" t="s">
        <v>103</v>
      </c>
      <c r="P9" s="111" t="s">
        <v>104</v>
      </c>
      <c r="Q9" s="111" t="s">
        <v>103</v>
      </c>
      <c r="R9" s="111" t="s">
        <v>104</v>
      </c>
      <c r="S9" s="111" t="s">
        <v>103</v>
      </c>
      <c r="T9" s="111" t="s">
        <v>104</v>
      </c>
      <c r="U9" s="111" t="s">
        <v>103</v>
      </c>
      <c r="V9" s="111" t="s">
        <v>104</v>
      </c>
      <c r="W9" s="107" t="s">
        <v>103</v>
      </c>
      <c r="X9" s="107" t="s">
        <v>104</v>
      </c>
      <c r="Y9" s="107" t="s">
        <v>103</v>
      </c>
      <c r="Z9" s="107" t="s">
        <v>104</v>
      </c>
    </row>
    <row r="10" spans="1:26" s="114" customFormat="1" ht="19.5" customHeight="1">
      <c r="A10" s="112">
        <v>1</v>
      </c>
      <c r="B10" s="112">
        <v>2</v>
      </c>
      <c r="C10" s="112">
        <v>3</v>
      </c>
      <c r="D10" s="112">
        <v>4</v>
      </c>
      <c r="E10" s="113">
        <v>5</v>
      </c>
      <c r="F10" s="113">
        <v>6</v>
      </c>
      <c r="G10" s="113">
        <v>7</v>
      </c>
      <c r="H10" s="113">
        <v>8</v>
      </c>
      <c r="I10" s="113">
        <v>9</v>
      </c>
      <c r="J10" s="113">
        <v>10</v>
      </c>
      <c r="K10" s="113">
        <v>11</v>
      </c>
      <c r="L10" s="113">
        <v>12</v>
      </c>
      <c r="M10" s="113">
        <v>13</v>
      </c>
      <c r="N10" s="113">
        <v>14</v>
      </c>
      <c r="O10" s="113">
        <v>15</v>
      </c>
      <c r="P10" s="113">
        <v>16</v>
      </c>
      <c r="Q10" s="113">
        <v>17</v>
      </c>
      <c r="R10" s="113">
        <v>18</v>
      </c>
      <c r="S10" s="113">
        <v>19</v>
      </c>
      <c r="T10" s="113">
        <v>20</v>
      </c>
      <c r="U10" s="113">
        <v>21</v>
      </c>
      <c r="V10" s="113">
        <v>22</v>
      </c>
      <c r="W10" s="113">
        <v>23</v>
      </c>
      <c r="X10" s="113">
        <v>24</v>
      </c>
      <c r="Y10" s="113">
        <v>25</v>
      </c>
      <c r="Z10" s="113">
        <v>26</v>
      </c>
    </row>
    <row r="11" spans="1:26" ht="19.5" customHeight="1">
      <c r="A11" s="140">
        <v>1</v>
      </c>
      <c r="B11" s="141" t="s">
        <v>23</v>
      </c>
      <c r="C11" s="161">
        <v>8</v>
      </c>
      <c r="D11" s="161">
        <v>8</v>
      </c>
      <c r="E11" s="162">
        <v>1</v>
      </c>
      <c r="F11" s="162">
        <v>0</v>
      </c>
      <c r="G11" s="162">
        <v>7</v>
      </c>
      <c r="H11" s="162">
        <v>0</v>
      </c>
      <c r="I11" s="162">
        <v>1</v>
      </c>
      <c r="J11" s="162">
        <v>0</v>
      </c>
      <c r="K11" s="162">
        <v>1</v>
      </c>
      <c r="L11" s="162">
        <v>0</v>
      </c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4">
        <v>0</v>
      </c>
      <c r="X11" s="164">
        <v>0</v>
      </c>
      <c r="Y11" s="164">
        <v>0</v>
      </c>
      <c r="Z11" s="164">
        <v>0</v>
      </c>
    </row>
    <row r="12" spans="1:26" ht="19.5" customHeight="1">
      <c r="A12" s="140">
        <v>2</v>
      </c>
      <c r="B12" s="141" t="s">
        <v>24</v>
      </c>
      <c r="C12" s="161">
        <v>8</v>
      </c>
      <c r="D12" s="161">
        <v>0</v>
      </c>
      <c r="E12" s="162">
        <v>1</v>
      </c>
      <c r="F12" s="162">
        <v>1</v>
      </c>
      <c r="G12" s="162">
        <v>5</v>
      </c>
      <c r="H12" s="162">
        <v>5</v>
      </c>
      <c r="I12" s="162">
        <v>0</v>
      </c>
      <c r="J12" s="162">
        <v>1</v>
      </c>
      <c r="K12" s="162">
        <v>0</v>
      </c>
      <c r="L12" s="162">
        <v>1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4">
        <v>55</v>
      </c>
      <c r="X12" s="164">
        <v>33</v>
      </c>
      <c r="Y12" s="164">
        <v>0</v>
      </c>
      <c r="Z12" s="164">
        <v>0</v>
      </c>
    </row>
    <row r="13" spans="1:26" ht="19.5" customHeight="1">
      <c r="A13" s="140">
        <v>3</v>
      </c>
      <c r="B13" s="141" t="s">
        <v>25</v>
      </c>
      <c r="C13" s="161">
        <v>14</v>
      </c>
      <c r="D13" s="161">
        <v>0</v>
      </c>
      <c r="E13" s="162">
        <v>2</v>
      </c>
      <c r="F13" s="162">
        <v>1</v>
      </c>
      <c r="G13" s="162">
        <v>1</v>
      </c>
      <c r="H13" s="162">
        <v>1</v>
      </c>
      <c r="I13" s="162">
        <v>1</v>
      </c>
      <c r="J13" s="162">
        <v>1</v>
      </c>
      <c r="K13" s="162">
        <v>1</v>
      </c>
      <c r="L13" s="162">
        <v>1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4">
        <v>291</v>
      </c>
      <c r="X13" s="164">
        <v>291</v>
      </c>
      <c r="Y13" s="164">
        <v>17</v>
      </c>
      <c r="Z13" s="164">
        <v>17</v>
      </c>
    </row>
    <row r="14" spans="1:26" ht="19.5" customHeight="1">
      <c r="A14" s="140">
        <v>4</v>
      </c>
      <c r="B14" s="141" t="s">
        <v>26</v>
      </c>
      <c r="C14" s="161">
        <v>9</v>
      </c>
      <c r="D14" s="161">
        <v>0</v>
      </c>
      <c r="E14" s="162">
        <v>1</v>
      </c>
      <c r="F14" s="162">
        <v>0</v>
      </c>
      <c r="G14" s="162">
        <v>2</v>
      </c>
      <c r="H14" s="162">
        <v>2</v>
      </c>
      <c r="I14" s="162">
        <v>1</v>
      </c>
      <c r="J14" s="162">
        <v>1</v>
      </c>
      <c r="K14" s="162">
        <v>1</v>
      </c>
      <c r="L14" s="162">
        <v>1</v>
      </c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4">
        <v>213</v>
      </c>
      <c r="X14" s="164">
        <v>204</v>
      </c>
      <c r="Y14" s="164">
        <v>0</v>
      </c>
      <c r="Z14" s="164">
        <v>0</v>
      </c>
    </row>
    <row r="15" spans="1:26" ht="19.5" customHeight="1">
      <c r="A15" s="140">
        <v>5</v>
      </c>
      <c r="B15" s="141" t="s">
        <v>27</v>
      </c>
      <c r="C15" s="161">
        <v>9</v>
      </c>
      <c r="D15" s="161">
        <v>0</v>
      </c>
      <c r="E15" s="162">
        <v>1</v>
      </c>
      <c r="F15" s="162">
        <v>0</v>
      </c>
      <c r="G15" s="162">
        <v>5</v>
      </c>
      <c r="H15" s="162">
        <v>2</v>
      </c>
      <c r="I15" s="162">
        <v>1</v>
      </c>
      <c r="J15" s="162">
        <v>0</v>
      </c>
      <c r="K15" s="162">
        <v>1</v>
      </c>
      <c r="L15" s="162">
        <v>1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4">
        <v>0</v>
      </c>
      <c r="X15" s="164">
        <v>0</v>
      </c>
      <c r="Y15" s="164">
        <v>0</v>
      </c>
      <c r="Z15" s="164">
        <v>0</v>
      </c>
    </row>
    <row r="16" spans="1:26" ht="19.5" customHeight="1">
      <c r="A16" s="148">
        <v>6</v>
      </c>
      <c r="B16" s="149" t="s">
        <v>28</v>
      </c>
      <c r="C16" s="161">
        <v>9</v>
      </c>
      <c r="D16" s="161">
        <v>0</v>
      </c>
      <c r="E16" s="162">
        <v>1</v>
      </c>
      <c r="F16" s="162">
        <v>1</v>
      </c>
      <c r="G16" s="162">
        <v>2</v>
      </c>
      <c r="H16" s="162">
        <v>2</v>
      </c>
      <c r="I16" s="162">
        <v>1</v>
      </c>
      <c r="J16" s="162">
        <v>1</v>
      </c>
      <c r="K16" s="162">
        <v>1</v>
      </c>
      <c r="L16" s="162">
        <v>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4">
        <v>0</v>
      </c>
      <c r="X16" s="164">
        <v>0</v>
      </c>
      <c r="Y16" s="164">
        <v>0</v>
      </c>
      <c r="Z16" s="164">
        <v>0</v>
      </c>
    </row>
    <row r="17" spans="1:26" ht="19.5" customHeight="1">
      <c r="A17" s="140">
        <v>7</v>
      </c>
      <c r="B17" s="141" t="s">
        <v>29</v>
      </c>
      <c r="C17" s="161">
        <v>6</v>
      </c>
      <c r="D17" s="161">
        <v>0</v>
      </c>
      <c r="E17" s="162">
        <v>1</v>
      </c>
      <c r="F17" s="162">
        <v>1</v>
      </c>
      <c r="G17" s="162">
        <v>2</v>
      </c>
      <c r="H17" s="162">
        <v>2</v>
      </c>
      <c r="I17" s="162">
        <v>1</v>
      </c>
      <c r="J17" s="162">
        <v>1</v>
      </c>
      <c r="K17" s="162">
        <v>1</v>
      </c>
      <c r="L17" s="164">
        <v>1</v>
      </c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4"/>
      <c r="X17" s="164"/>
      <c r="Y17" s="164"/>
      <c r="Z17" s="164"/>
    </row>
    <row r="18" spans="1:26" ht="19.5" customHeight="1">
      <c r="A18" s="140">
        <v>8</v>
      </c>
      <c r="B18" s="141" t="s">
        <v>30</v>
      </c>
      <c r="C18" s="161">
        <v>6</v>
      </c>
      <c r="D18" s="161">
        <v>0</v>
      </c>
      <c r="E18" s="162">
        <v>2</v>
      </c>
      <c r="F18" s="162">
        <v>2</v>
      </c>
      <c r="G18" s="162">
        <v>7</v>
      </c>
      <c r="H18" s="162">
        <v>7</v>
      </c>
      <c r="I18" s="162">
        <v>3</v>
      </c>
      <c r="J18" s="162">
        <v>3</v>
      </c>
      <c r="K18" s="162">
        <v>1</v>
      </c>
      <c r="L18" s="164">
        <v>1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4">
        <v>202</v>
      </c>
      <c r="X18" s="164">
        <v>202</v>
      </c>
      <c r="Y18" s="164">
        <v>573</v>
      </c>
      <c r="Z18" s="164">
        <v>0</v>
      </c>
    </row>
    <row r="19" spans="1:26" ht="19.5" customHeight="1">
      <c r="A19" s="140">
        <v>9</v>
      </c>
      <c r="B19" s="141" t="s">
        <v>31</v>
      </c>
      <c r="C19" s="161">
        <v>5</v>
      </c>
      <c r="D19" s="161">
        <v>0</v>
      </c>
      <c r="E19" s="162">
        <v>1</v>
      </c>
      <c r="F19" s="162">
        <v>1</v>
      </c>
      <c r="G19" s="162">
        <v>5</v>
      </c>
      <c r="H19" s="162">
        <v>5</v>
      </c>
      <c r="I19" s="162">
        <v>1</v>
      </c>
      <c r="J19" s="162">
        <v>1</v>
      </c>
      <c r="K19" s="162">
        <v>1</v>
      </c>
      <c r="L19" s="164">
        <v>1</v>
      </c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4">
        <v>85</v>
      </c>
      <c r="X19" s="164">
        <v>85</v>
      </c>
      <c r="Y19" s="164">
        <v>0</v>
      </c>
      <c r="Z19" s="164">
        <v>0</v>
      </c>
    </row>
    <row r="20" spans="1:26" ht="19.5" customHeight="1">
      <c r="A20" s="140">
        <v>10</v>
      </c>
      <c r="B20" s="141" t="s">
        <v>32</v>
      </c>
      <c r="C20" s="161">
        <v>15</v>
      </c>
      <c r="D20" s="161">
        <v>0</v>
      </c>
      <c r="E20" s="162">
        <v>0</v>
      </c>
      <c r="F20" s="162">
        <v>1</v>
      </c>
      <c r="G20" s="162" t="s">
        <v>118</v>
      </c>
      <c r="H20" s="162">
        <v>1</v>
      </c>
      <c r="I20" s="162">
        <v>0</v>
      </c>
      <c r="J20" s="162">
        <v>1</v>
      </c>
      <c r="K20" s="162">
        <v>0</v>
      </c>
      <c r="L20" s="165">
        <v>4</v>
      </c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4"/>
      <c r="X20" s="164"/>
      <c r="Y20" s="164"/>
      <c r="Z20" s="164"/>
    </row>
    <row r="21" spans="1:26" ht="19.5" customHeight="1">
      <c r="A21" s="140">
        <v>11</v>
      </c>
      <c r="B21" s="141" t="s">
        <v>33</v>
      </c>
      <c r="C21" s="161">
        <v>3</v>
      </c>
      <c r="D21" s="161">
        <v>0</v>
      </c>
      <c r="E21" s="162">
        <v>0</v>
      </c>
      <c r="F21" s="162">
        <v>0</v>
      </c>
      <c r="G21" s="162">
        <v>2</v>
      </c>
      <c r="H21" s="162">
        <v>0</v>
      </c>
      <c r="I21" s="162">
        <v>1</v>
      </c>
      <c r="J21" s="162">
        <v>1</v>
      </c>
      <c r="K21" s="162">
        <v>1</v>
      </c>
      <c r="L21" s="164">
        <v>1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>
        <v>89</v>
      </c>
      <c r="X21" s="164">
        <v>0</v>
      </c>
      <c r="Y21" s="164">
        <v>512</v>
      </c>
      <c r="Z21" s="164">
        <v>0</v>
      </c>
    </row>
    <row r="22" spans="1:26" ht="19.5" customHeight="1">
      <c r="A22" s="140">
        <v>12</v>
      </c>
      <c r="B22" s="141" t="s">
        <v>34</v>
      </c>
      <c r="C22" s="161">
        <v>6</v>
      </c>
      <c r="D22" s="161">
        <v>0</v>
      </c>
      <c r="E22" s="162">
        <v>1</v>
      </c>
      <c r="F22" s="162">
        <v>1</v>
      </c>
      <c r="G22" s="162">
        <v>2</v>
      </c>
      <c r="H22" s="162">
        <v>0</v>
      </c>
      <c r="I22" s="162">
        <v>0</v>
      </c>
      <c r="J22" s="162">
        <v>1</v>
      </c>
      <c r="K22" s="162">
        <v>0</v>
      </c>
      <c r="L22" s="164">
        <v>1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4">
        <v>222</v>
      </c>
      <c r="X22" s="164">
        <v>222</v>
      </c>
      <c r="Y22" s="164">
        <v>3460</v>
      </c>
      <c r="Z22" s="164">
        <v>36160</v>
      </c>
    </row>
    <row r="23" spans="1:26" ht="19.5" customHeight="1">
      <c r="A23" s="140">
        <v>13</v>
      </c>
      <c r="B23" s="141" t="s">
        <v>35</v>
      </c>
      <c r="C23" s="161">
        <v>11</v>
      </c>
      <c r="D23" s="161">
        <v>0</v>
      </c>
      <c r="E23" s="164">
        <v>1</v>
      </c>
      <c r="F23" s="164">
        <v>1</v>
      </c>
      <c r="G23" s="164">
        <v>1</v>
      </c>
      <c r="H23" s="164">
        <v>1</v>
      </c>
      <c r="I23" s="162">
        <v>1</v>
      </c>
      <c r="J23" s="162">
        <v>1</v>
      </c>
      <c r="K23" s="162">
        <v>1</v>
      </c>
      <c r="L23" s="164">
        <v>1</v>
      </c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2"/>
      <c r="X23" s="162"/>
      <c r="Y23" s="164"/>
      <c r="Z23" s="164"/>
    </row>
    <row r="24" spans="1:27" s="94" customFormat="1" ht="19.5" customHeight="1">
      <c r="A24" s="103"/>
      <c r="B24" s="103" t="s">
        <v>36</v>
      </c>
      <c r="C24" s="106">
        <f>SUM(C11:C23)</f>
        <v>109</v>
      </c>
      <c r="D24" s="106">
        <f>SUM(D11:D23)</f>
        <v>8</v>
      </c>
      <c r="E24" s="104">
        <f>SUM(E11:E23)</f>
        <v>13</v>
      </c>
      <c r="F24" s="104">
        <f aca="true" t="shared" si="0" ref="F24:L24">SUM(F11:F23)</f>
        <v>10</v>
      </c>
      <c r="G24" s="104">
        <f t="shared" si="0"/>
        <v>41</v>
      </c>
      <c r="H24" s="104">
        <f t="shared" si="0"/>
        <v>28</v>
      </c>
      <c r="I24" s="104">
        <f t="shared" si="0"/>
        <v>12</v>
      </c>
      <c r="J24" s="104">
        <f t="shared" si="0"/>
        <v>13</v>
      </c>
      <c r="K24" s="104">
        <f t="shared" si="0"/>
        <v>10</v>
      </c>
      <c r="L24" s="104">
        <f t="shared" si="0"/>
        <v>14</v>
      </c>
      <c r="M24" s="105">
        <f>SUM(M11:M23)</f>
        <v>0</v>
      </c>
      <c r="N24" s="105">
        <f aca="true" t="shared" si="1" ref="N24:Z24">SUM(N11:N23)</f>
        <v>0</v>
      </c>
      <c r="O24" s="105">
        <f t="shared" si="1"/>
        <v>0</v>
      </c>
      <c r="P24" s="105">
        <f t="shared" si="1"/>
        <v>0</v>
      </c>
      <c r="Q24" s="105">
        <f t="shared" si="1"/>
        <v>0</v>
      </c>
      <c r="R24" s="105">
        <f t="shared" si="1"/>
        <v>0</v>
      </c>
      <c r="S24" s="105">
        <f t="shared" si="1"/>
        <v>0</v>
      </c>
      <c r="T24" s="105">
        <f t="shared" si="1"/>
        <v>0</v>
      </c>
      <c r="U24" s="105">
        <f t="shared" si="1"/>
        <v>0</v>
      </c>
      <c r="V24" s="105">
        <f t="shared" si="1"/>
        <v>0</v>
      </c>
      <c r="W24" s="105">
        <f>SUM(W11:W23)</f>
        <v>1157</v>
      </c>
      <c r="X24" s="105">
        <f t="shared" si="1"/>
        <v>1037</v>
      </c>
      <c r="Y24" s="105">
        <f t="shared" si="1"/>
        <v>4562</v>
      </c>
      <c r="Z24" s="105">
        <f t="shared" si="1"/>
        <v>36177</v>
      </c>
      <c r="AA24" s="105">
        <v>0</v>
      </c>
    </row>
    <row r="25" spans="12:24" ht="15"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</row>
    <row r="26" ht="15">
      <c r="X26" s="100"/>
    </row>
    <row r="27" spans="13:22" ht="15">
      <c r="M27" s="101"/>
      <c r="N27" s="101"/>
      <c r="O27" s="101"/>
      <c r="P27" s="101"/>
      <c r="Q27" s="101"/>
      <c r="R27" s="101"/>
      <c r="S27" s="101"/>
      <c r="T27" s="101"/>
      <c r="U27" s="101"/>
      <c r="V27" s="101"/>
    </row>
  </sheetData>
  <sheetProtection/>
  <mergeCells count="21">
    <mergeCell ref="K1:L1"/>
    <mergeCell ref="K8:L8"/>
    <mergeCell ref="G8:H8"/>
    <mergeCell ref="A2:Z2"/>
    <mergeCell ref="A4:Z4"/>
    <mergeCell ref="M7:V7"/>
    <mergeCell ref="C7:D7"/>
    <mergeCell ref="O8:P8"/>
    <mergeCell ref="Q8:R8"/>
    <mergeCell ref="E8:F8"/>
    <mergeCell ref="X5:Z5"/>
    <mergeCell ref="I8:J8"/>
    <mergeCell ref="U8:V8"/>
    <mergeCell ref="W7:X8"/>
    <mergeCell ref="Y7:Z8"/>
    <mergeCell ref="S8:T8"/>
    <mergeCell ref="C8:D8"/>
    <mergeCell ref="M8:N8"/>
    <mergeCell ref="A7:A9"/>
    <mergeCell ref="B7:B9"/>
    <mergeCell ref="E7:L7"/>
  </mergeCells>
  <printOptions horizontalCentered="1"/>
  <pageMargins left="0.5" right="0.25" top="0.75" bottom="0.75" header="0.5" footer="0.5"/>
  <pageSetup horizontalDpi="300" verticalDpi="300" orientation="landscape" paperSize="9" scale="73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Arabinda</cp:lastModifiedBy>
  <cp:lastPrinted>2008-10-03T11:46:50Z</cp:lastPrinted>
  <dcterms:created xsi:type="dcterms:W3CDTF">2008-06-03T10:00:46Z</dcterms:created>
  <dcterms:modified xsi:type="dcterms:W3CDTF">2008-11-25T08:11:55Z</dcterms:modified>
  <cp:category/>
  <cp:version/>
  <cp:contentType/>
  <cp:contentStatus/>
</cp:coreProperties>
</file>